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V\"/>
    </mc:Choice>
  </mc:AlternateContent>
  <xr:revisionPtr revIDLastSave="0" documentId="13_ncr:1_{A2973F38-AE2A-4CBE-A3C8-3E0D57AAEBBE}" xr6:coauthVersionLast="47" xr6:coauthVersionMax="47" xr10:uidLastSave="{00000000-0000-0000-0000-000000000000}"/>
  <bookViews>
    <workbookView xWindow="28680" yWindow="-120" windowWidth="29040" windowHeight="15720" tabRatio="426" xr2:uid="{00000000-000D-0000-FFFF-FFFF00000000}"/>
  </bookViews>
  <sheets>
    <sheet name="Invulblad" sheetId="3" r:id="rId1"/>
    <sheet name="kalender" sheetId="2" state="hidden" r:id="rId2"/>
    <sheet name="Jaaroverzicht 1 Ploeg" sheetId="16" r:id="rId3"/>
    <sheet name="Jaaroverzicht 3 Ploegen" sheetId="17" r:id="rId4"/>
    <sheet name="jan-jun" sheetId="10" state="hidden" r:id="rId5"/>
    <sheet name="juni-dec" sheetId="11" state="hidden" r:id="rId6"/>
    <sheet name="ingave" sheetId="1" state="hidden" r:id="rId7"/>
  </sheets>
  <externalReferences>
    <externalReference r:id="rId8"/>
  </externalReferences>
  <definedNames>
    <definedName name="dagen">[1]Blad1!$A$2:$A$32</definedName>
    <definedName name="ISFOXAutomaticLabelingDisabled" hidden="1">"True"</definedName>
    <definedName name="ISFOXClassificationHistory_0" hidden="1">"AD\anbyg;57aebc57-ac58-4f35-ad3b-d93abb58e0e0;PUBLIC;2021-10-29T10:41:37;;|"</definedName>
    <definedName name="ISFOXClassificationId" hidden="1">"57aebc57-ac58-4f35-ad3b-d93abb58e0e0"</definedName>
    <definedName name="ISFOXClassificationInKeywords" hidden="1">"PUBLIC"</definedName>
    <definedName name="ISFOXClassificationName" hidden="1">"PUBLIC"</definedName>
    <definedName name="ISFOXDocumentClassificationVersion" hidden="1">3</definedName>
    <definedName name="ISFOXDoVersioningOnSave" hidden="1">0</definedName>
    <definedName name="ISFOXLabelingDefaultPosition">"FooterMiddle"</definedName>
    <definedName name="ISFOXLabelingVisibleInDocument" hidden="1">"False"</definedName>
    <definedName name="ISFOXOldClassificationId" hidden="1">"57aebc57-ac58-4f35-ad3b-d93abb58e0e0"</definedName>
    <definedName name="ISFOXOldClassificationIdBackup" hidden="1">"57aebc57-ac58-4f35-ad3b-d93abb58e0e0"</definedName>
    <definedName name="ISFOXPrefix" hidden="1">" "</definedName>
    <definedName name="ISFOXPreviousClassificationId" hidden="1">"57aebc57-ac58-4f35-ad3b-d93abb58e0e0"</definedName>
    <definedName name="ISFOXSaveAsProcess" hidden="1">"True"</definedName>
    <definedName name="ISFOXShowClassificationRequestWindow" hidden="1">"False"</definedName>
    <definedName name="ISFOXVersionHistoryCount" hidden="1">1</definedName>
    <definedName name="ISFOXVersioningChanged" hidden="1">"False"</definedName>
    <definedName name="ISFOXWorkbookInitialized" hidden="1">"False"</definedName>
    <definedName name="jaar">ingave!$M$4:$BT$369</definedName>
    <definedName name="tabel">ingave!$A$3:$E$37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" i="17" l="1"/>
  <c r="F161" i="2" l="1"/>
  <c r="A161" i="2"/>
  <c r="F129" i="2"/>
  <c r="A129" i="2"/>
  <c r="F97" i="2"/>
  <c r="A97" i="2"/>
  <c r="F65" i="2"/>
  <c r="A65" i="2"/>
  <c r="F33" i="2"/>
  <c r="A33" i="2"/>
  <c r="F1" i="2"/>
  <c r="A1" i="2"/>
  <c r="G3" i="1" l="1"/>
  <c r="M2" i="11"/>
  <c r="V1" i="16"/>
  <c r="V2" i="16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M2" i="10"/>
  <c r="G5" i="1" l="1"/>
  <c r="G6" i="1" s="1"/>
  <c r="C2" i="2"/>
  <c r="B2" i="2" l="1"/>
  <c r="A2" i="2" s="1"/>
  <c r="C6" i="17"/>
  <c r="D6" i="17" s="1"/>
  <c r="M4" i="1"/>
  <c r="M5" i="1" s="1"/>
  <c r="B8" i="10"/>
  <c r="A6" i="10" s="1"/>
  <c r="C5" i="16"/>
  <c r="D5" i="16" s="1"/>
  <c r="C3" i="2"/>
  <c r="E6" i="17" l="1"/>
  <c r="F6" i="17" s="1"/>
  <c r="B4" i="16"/>
  <c r="B5" i="16"/>
  <c r="C6" i="16"/>
  <c r="D6" i="16" s="1"/>
  <c r="B9" i="10"/>
  <c r="C9" i="10" s="1"/>
  <c r="A8" i="10"/>
  <c r="B3" i="2"/>
  <c r="D1" i="2"/>
  <c r="B4" i="17"/>
  <c r="B6" i="17"/>
  <c r="C7" i="17"/>
  <c r="D7" i="17" s="1"/>
  <c r="E7" i="17" s="1"/>
  <c r="F7" i="17" s="1"/>
  <c r="N4" i="1"/>
  <c r="P4" i="1" s="1"/>
  <c r="Q4" i="1" s="1"/>
  <c r="S4" i="1" s="1"/>
  <c r="R4" i="1" s="1"/>
  <c r="T4" i="1" s="1"/>
  <c r="D8" i="10"/>
  <c r="E8" i="10"/>
  <c r="C8" i="10"/>
  <c r="N5" i="1"/>
  <c r="P5" i="1" s="1"/>
  <c r="Q5" i="1" s="1"/>
  <c r="S5" i="1" s="1"/>
  <c r="R5" i="1" s="1"/>
  <c r="T5" i="1" s="1"/>
  <c r="M6" i="1"/>
  <c r="C4" i="2"/>
  <c r="A9" i="10" l="1"/>
  <c r="B6" i="16"/>
  <c r="B10" i="10"/>
  <c r="A10" i="10" s="1"/>
  <c r="C7" i="16"/>
  <c r="D7" i="16" s="1"/>
  <c r="D9" i="10"/>
  <c r="E9" i="10"/>
  <c r="C8" i="17"/>
  <c r="D8" i="17" s="1"/>
  <c r="E8" i="17" s="1"/>
  <c r="F8" i="17" s="1"/>
  <c r="B7" i="17"/>
  <c r="A3" i="2"/>
  <c r="B4" i="2"/>
  <c r="N6" i="1"/>
  <c r="P6" i="1" s="1"/>
  <c r="Q6" i="1" s="1"/>
  <c r="S6" i="1" s="1"/>
  <c r="R6" i="1" s="1"/>
  <c r="T6" i="1" s="1"/>
  <c r="M7" i="1"/>
  <c r="C5" i="2"/>
  <c r="E10" i="10" l="1"/>
  <c r="D10" i="10"/>
  <c r="C10" i="10"/>
  <c r="B11" i="10"/>
  <c r="B12" i="10" s="1"/>
  <c r="D12" i="10" s="1"/>
  <c r="B7" i="16"/>
  <c r="A11" i="10"/>
  <c r="C8" i="16"/>
  <c r="D8" i="16" s="1"/>
  <c r="A4" i="2"/>
  <c r="B5" i="2"/>
  <c r="B8" i="17"/>
  <c r="C9" i="17"/>
  <c r="D9" i="17" s="1"/>
  <c r="E9" i="17" s="1"/>
  <c r="F9" i="17" s="1"/>
  <c r="D11" i="10"/>
  <c r="C11" i="10"/>
  <c r="E11" i="10"/>
  <c r="M8" i="1"/>
  <c r="N7" i="1"/>
  <c r="P7" i="1" s="1"/>
  <c r="Q7" i="1" s="1"/>
  <c r="S7" i="1" s="1"/>
  <c r="R7" i="1" s="1"/>
  <c r="T7" i="1" s="1"/>
  <c r="B13" i="10"/>
  <c r="A12" i="10"/>
  <c r="C6" i="2"/>
  <c r="C9" i="16" l="1"/>
  <c r="D9" i="16" s="1"/>
  <c r="C12" i="10"/>
  <c r="E12" i="10"/>
  <c r="B8" i="16"/>
  <c r="C10" i="17"/>
  <c r="D10" i="17" s="1"/>
  <c r="E10" i="17" s="1"/>
  <c r="F10" i="17" s="1"/>
  <c r="B9" i="17"/>
  <c r="B6" i="2"/>
  <c r="A5" i="2"/>
  <c r="D13" i="10"/>
  <c r="E13" i="10"/>
  <c r="C13" i="10"/>
  <c r="B14" i="10"/>
  <c r="A13" i="10"/>
  <c r="M9" i="1"/>
  <c r="N8" i="1"/>
  <c r="P8" i="1" s="1"/>
  <c r="Q8" i="1" s="1"/>
  <c r="S8" i="1" s="1"/>
  <c r="R8" i="1" s="1"/>
  <c r="T8" i="1" s="1"/>
  <c r="C7" i="2"/>
  <c r="B9" i="16" l="1"/>
  <c r="C10" i="16"/>
  <c r="D10" i="16" s="1"/>
  <c r="A6" i="2"/>
  <c r="B7" i="2"/>
  <c r="C11" i="17"/>
  <c r="D11" i="17" s="1"/>
  <c r="E11" i="17" s="1"/>
  <c r="F11" i="17" s="1"/>
  <c r="B10" i="17"/>
  <c r="E14" i="10"/>
  <c r="C14" i="10"/>
  <c r="D14" i="10"/>
  <c r="A14" i="10"/>
  <c r="B15" i="10"/>
  <c r="M10" i="1"/>
  <c r="N9" i="1"/>
  <c r="P9" i="1" s="1"/>
  <c r="Q9" i="1" s="1"/>
  <c r="S9" i="1" s="1"/>
  <c r="R9" i="1" s="1"/>
  <c r="T9" i="1" s="1"/>
  <c r="B10" i="16"/>
  <c r="C8" i="2"/>
  <c r="C11" i="16" l="1"/>
  <c r="D11" i="16" s="1"/>
  <c r="B11" i="17"/>
  <c r="C12" i="17"/>
  <c r="D12" i="17" s="1"/>
  <c r="E12" i="17" s="1"/>
  <c r="F12" i="17" s="1"/>
  <c r="B8" i="2"/>
  <c r="A7" i="2"/>
  <c r="E15" i="10"/>
  <c r="C15" i="10"/>
  <c r="D15" i="10"/>
  <c r="N10" i="1"/>
  <c r="P10" i="1" s="1"/>
  <c r="Q10" i="1" s="1"/>
  <c r="S10" i="1" s="1"/>
  <c r="R10" i="1" s="1"/>
  <c r="T10" i="1" s="1"/>
  <c r="M11" i="1"/>
  <c r="B16" i="10"/>
  <c r="A15" i="10"/>
  <c r="C9" i="2"/>
  <c r="B11" i="16" l="1"/>
  <c r="C12" i="16"/>
  <c r="D12" i="16" s="1"/>
  <c r="B9" i="2"/>
  <c r="A8" i="2"/>
  <c r="B12" i="17"/>
  <c r="C13" i="17"/>
  <c r="D13" i="17" s="1"/>
  <c r="E13" i="17" s="1"/>
  <c r="F13" i="17" s="1"/>
  <c r="E16" i="10"/>
  <c r="C16" i="10"/>
  <c r="D16" i="10"/>
  <c r="A16" i="10"/>
  <c r="B17" i="10"/>
  <c r="M12" i="1"/>
  <c r="N11" i="1"/>
  <c r="P11" i="1" s="1"/>
  <c r="Q11" i="1" s="1"/>
  <c r="S11" i="1" s="1"/>
  <c r="R11" i="1" s="1"/>
  <c r="T11" i="1" s="1"/>
  <c r="C13" i="16"/>
  <c r="D13" i="16" s="1"/>
  <c r="C10" i="2"/>
  <c r="B12" i="16" l="1"/>
  <c r="B13" i="17"/>
  <c r="C14" i="17"/>
  <c r="D14" i="17" s="1"/>
  <c r="E14" i="17" s="1"/>
  <c r="F14" i="17" s="1"/>
  <c r="B10" i="2"/>
  <c r="A9" i="2"/>
  <c r="C17" i="10"/>
  <c r="E17" i="10"/>
  <c r="D17" i="10"/>
  <c r="B18" i="10"/>
  <c r="A17" i="10"/>
  <c r="M13" i="1"/>
  <c r="N12" i="1"/>
  <c r="P12" i="1" s="1"/>
  <c r="Q12" i="1" s="1"/>
  <c r="S12" i="1" s="1"/>
  <c r="R12" i="1" s="1"/>
  <c r="T12" i="1" s="1"/>
  <c r="C14" i="16"/>
  <c r="D14" i="16" s="1"/>
  <c r="B13" i="16"/>
  <c r="C11" i="2"/>
  <c r="B11" i="2" l="1"/>
  <c r="A10" i="2"/>
  <c r="C15" i="17"/>
  <c r="D15" i="17" s="1"/>
  <c r="E15" i="17" s="1"/>
  <c r="F15" i="17" s="1"/>
  <c r="B14" i="17"/>
  <c r="E18" i="10"/>
  <c r="C18" i="10"/>
  <c r="D18" i="10"/>
  <c r="M14" i="1"/>
  <c r="N13" i="1"/>
  <c r="P13" i="1" s="1"/>
  <c r="Q13" i="1" s="1"/>
  <c r="S13" i="1" s="1"/>
  <c r="R13" i="1" s="1"/>
  <c r="T13" i="1" s="1"/>
  <c r="B19" i="10"/>
  <c r="A18" i="10"/>
  <c r="C15" i="16"/>
  <c r="D15" i="16" s="1"/>
  <c r="B14" i="16"/>
  <c r="C12" i="2"/>
  <c r="C16" i="17" l="1"/>
  <c r="D16" i="17" s="1"/>
  <c r="E16" i="17" s="1"/>
  <c r="F16" i="17" s="1"/>
  <c r="B15" i="17"/>
  <c r="B12" i="2"/>
  <c r="A11" i="2"/>
  <c r="D19" i="10"/>
  <c r="C19" i="10"/>
  <c r="E19" i="10"/>
  <c r="B20" i="10"/>
  <c r="A19" i="10"/>
  <c r="N14" i="1"/>
  <c r="P14" i="1" s="1"/>
  <c r="Q14" i="1" s="1"/>
  <c r="S14" i="1" s="1"/>
  <c r="R14" i="1" s="1"/>
  <c r="T14" i="1" s="1"/>
  <c r="M15" i="1"/>
  <c r="C13" i="2"/>
  <c r="C16" i="16"/>
  <c r="D16" i="16" s="1"/>
  <c r="B15" i="16"/>
  <c r="B13" i="2" l="1"/>
  <c r="A12" i="2"/>
  <c r="C17" i="17"/>
  <c r="D17" i="17" s="1"/>
  <c r="E17" i="17" s="1"/>
  <c r="F17" i="17" s="1"/>
  <c r="B16" i="17"/>
  <c r="E20" i="10"/>
  <c r="C20" i="10"/>
  <c r="D20" i="10"/>
  <c r="N15" i="1"/>
  <c r="P15" i="1" s="1"/>
  <c r="Q15" i="1" s="1"/>
  <c r="S15" i="1" s="1"/>
  <c r="R15" i="1" s="1"/>
  <c r="T15" i="1" s="1"/>
  <c r="M16" i="1"/>
  <c r="B21" i="10"/>
  <c r="A20" i="10"/>
  <c r="C17" i="16"/>
  <c r="D17" i="16" s="1"/>
  <c r="B16" i="16"/>
  <c r="C14" i="2"/>
  <c r="B17" i="17" l="1"/>
  <c r="C18" i="17"/>
  <c r="D18" i="17" s="1"/>
  <c r="E18" i="17" s="1"/>
  <c r="F18" i="17" s="1"/>
  <c r="B14" i="2"/>
  <c r="A13" i="2"/>
  <c r="D21" i="10"/>
  <c r="E21" i="10"/>
  <c r="C21" i="10"/>
  <c r="M17" i="1"/>
  <c r="N16" i="1"/>
  <c r="P16" i="1" s="1"/>
  <c r="Q16" i="1" s="1"/>
  <c r="S16" i="1" s="1"/>
  <c r="R16" i="1" s="1"/>
  <c r="T16" i="1" s="1"/>
  <c r="B22" i="10"/>
  <c r="A21" i="10"/>
  <c r="C15" i="2"/>
  <c r="C18" i="16"/>
  <c r="D18" i="16" s="1"/>
  <c r="B17" i="16"/>
  <c r="A14" i="2" l="1"/>
  <c r="B15" i="2"/>
  <c r="C19" i="17"/>
  <c r="D19" i="17" s="1"/>
  <c r="E19" i="17" s="1"/>
  <c r="F19" i="17" s="1"/>
  <c r="B18" i="17"/>
  <c r="C22" i="10"/>
  <c r="E22" i="10"/>
  <c r="D22" i="10"/>
  <c r="B23" i="10"/>
  <c r="A22" i="10"/>
  <c r="M18" i="1"/>
  <c r="N17" i="1"/>
  <c r="P17" i="1" s="1"/>
  <c r="Q17" i="1" s="1"/>
  <c r="S17" i="1" s="1"/>
  <c r="R17" i="1" s="1"/>
  <c r="T17" i="1" s="1"/>
  <c r="C19" i="16"/>
  <c r="D19" i="16" s="1"/>
  <c r="B18" i="16"/>
  <c r="C16" i="2"/>
  <c r="C20" i="17" l="1"/>
  <c r="D20" i="17" s="1"/>
  <c r="E20" i="17" s="1"/>
  <c r="F20" i="17" s="1"/>
  <c r="B19" i="17"/>
  <c r="B16" i="2"/>
  <c r="A15" i="2"/>
  <c r="C23" i="10"/>
  <c r="D23" i="10"/>
  <c r="E23" i="10"/>
  <c r="M19" i="1"/>
  <c r="N18" i="1"/>
  <c r="P18" i="1" s="1"/>
  <c r="Q18" i="1" s="1"/>
  <c r="S18" i="1" s="1"/>
  <c r="R18" i="1" s="1"/>
  <c r="T18" i="1" s="1"/>
  <c r="B24" i="10"/>
  <c r="A23" i="10"/>
  <c r="C17" i="2"/>
  <c r="C20" i="16"/>
  <c r="D20" i="16" s="1"/>
  <c r="B19" i="16"/>
  <c r="B17" i="2" l="1"/>
  <c r="A16" i="2"/>
  <c r="B20" i="17"/>
  <c r="C21" i="17"/>
  <c r="D21" i="17" s="1"/>
  <c r="E21" i="17" s="1"/>
  <c r="F21" i="17" s="1"/>
  <c r="C24" i="10"/>
  <c r="D24" i="10"/>
  <c r="E24" i="10"/>
  <c r="B25" i="10"/>
  <c r="A24" i="10"/>
  <c r="M20" i="1"/>
  <c r="N19" i="1"/>
  <c r="P19" i="1" s="1"/>
  <c r="Q19" i="1" s="1"/>
  <c r="S19" i="1" s="1"/>
  <c r="R19" i="1" s="1"/>
  <c r="T19" i="1" s="1"/>
  <c r="C21" i="16"/>
  <c r="D21" i="16" s="1"/>
  <c r="B20" i="16"/>
  <c r="C18" i="2"/>
  <c r="C22" i="17" l="1"/>
  <c r="D22" i="17" s="1"/>
  <c r="E22" i="17" s="1"/>
  <c r="F22" i="17" s="1"/>
  <c r="B21" i="17"/>
  <c r="B18" i="2"/>
  <c r="A17" i="2"/>
  <c r="D25" i="10"/>
  <c r="C25" i="10"/>
  <c r="E25" i="10"/>
  <c r="A25" i="10"/>
  <c r="B26" i="10"/>
  <c r="M21" i="1"/>
  <c r="N20" i="1"/>
  <c r="P20" i="1" s="1"/>
  <c r="Q20" i="1" s="1"/>
  <c r="S20" i="1" s="1"/>
  <c r="R20" i="1" s="1"/>
  <c r="T20" i="1" s="1"/>
  <c r="C19" i="2"/>
  <c r="C22" i="16"/>
  <c r="D22" i="16" s="1"/>
  <c r="B21" i="16"/>
  <c r="B19" i="2" l="1"/>
  <c r="A18" i="2"/>
  <c r="B22" i="17"/>
  <c r="C23" i="17"/>
  <c r="D23" i="17" s="1"/>
  <c r="E23" i="17" s="1"/>
  <c r="F23" i="17" s="1"/>
  <c r="D26" i="10"/>
  <c r="E26" i="10"/>
  <c r="C26" i="10"/>
  <c r="N21" i="1"/>
  <c r="P21" i="1" s="1"/>
  <c r="Q21" i="1" s="1"/>
  <c r="S21" i="1" s="1"/>
  <c r="R21" i="1" s="1"/>
  <c r="T21" i="1" s="1"/>
  <c r="M22" i="1"/>
  <c r="A26" i="10"/>
  <c r="B27" i="10"/>
  <c r="C23" i="16"/>
  <c r="D23" i="16" s="1"/>
  <c r="B22" i="16"/>
  <c r="C20" i="2"/>
  <c r="B23" i="17" l="1"/>
  <c r="C24" i="17"/>
  <c r="D24" i="17" s="1"/>
  <c r="E24" i="17" s="1"/>
  <c r="F24" i="17" s="1"/>
  <c r="B20" i="2"/>
  <c r="A19" i="2"/>
  <c r="D27" i="10"/>
  <c r="C27" i="10"/>
  <c r="E27" i="10"/>
  <c r="B28" i="10"/>
  <c r="A27" i="10"/>
  <c r="N22" i="1"/>
  <c r="P22" i="1" s="1"/>
  <c r="Q22" i="1" s="1"/>
  <c r="S22" i="1" s="1"/>
  <c r="R22" i="1" s="1"/>
  <c r="T22" i="1" s="1"/>
  <c r="M23" i="1"/>
  <c r="C21" i="2"/>
  <c r="C24" i="16"/>
  <c r="D24" i="16" s="1"/>
  <c r="B23" i="16"/>
  <c r="B21" i="2" l="1"/>
  <c r="A20" i="2"/>
  <c r="C25" i="17"/>
  <c r="D25" i="17" s="1"/>
  <c r="E25" i="17" s="1"/>
  <c r="F25" i="17" s="1"/>
  <c r="B24" i="17"/>
  <c r="E28" i="10"/>
  <c r="D28" i="10"/>
  <c r="C28" i="10"/>
  <c r="B29" i="10"/>
  <c r="A28" i="10"/>
  <c r="M24" i="1"/>
  <c r="N23" i="1"/>
  <c r="P23" i="1" s="1"/>
  <c r="Q23" i="1" s="1"/>
  <c r="S23" i="1" s="1"/>
  <c r="R23" i="1" s="1"/>
  <c r="T23" i="1" s="1"/>
  <c r="C25" i="16"/>
  <c r="D25" i="16" s="1"/>
  <c r="B24" i="16"/>
  <c r="C22" i="2"/>
  <c r="C26" i="17" l="1"/>
  <c r="D26" i="17" s="1"/>
  <c r="E26" i="17" s="1"/>
  <c r="F26" i="17" s="1"/>
  <c r="B25" i="17"/>
  <c r="B22" i="2"/>
  <c r="A21" i="2"/>
  <c r="E29" i="10"/>
  <c r="D29" i="10"/>
  <c r="C29" i="10"/>
  <c r="M25" i="1"/>
  <c r="N24" i="1"/>
  <c r="P24" i="1" s="1"/>
  <c r="Q24" i="1" s="1"/>
  <c r="S24" i="1" s="1"/>
  <c r="R24" i="1" s="1"/>
  <c r="T24" i="1" s="1"/>
  <c r="A29" i="10"/>
  <c r="B30" i="10"/>
  <c r="C23" i="2"/>
  <c r="C26" i="16"/>
  <c r="D26" i="16" s="1"/>
  <c r="B25" i="16"/>
  <c r="B23" i="2" l="1"/>
  <c r="A22" i="2"/>
  <c r="C27" i="17"/>
  <c r="D27" i="17" s="1"/>
  <c r="E27" i="17" s="1"/>
  <c r="F27" i="17" s="1"/>
  <c r="B26" i="17"/>
  <c r="E30" i="10"/>
  <c r="C30" i="10"/>
  <c r="D30" i="10"/>
  <c r="N25" i="1"/>
  <c r="P25" i="1" s="1"/>
  <c r="Q25" i="1" s="1"/>
  <c r="S25" i="1" s="1"/>
  <c r="R25" i="1" s="1"/>
  <c r="T25" i="1" s="1"/>
  <c r="M26" i="1"/>
  <c r="B31" i="10"/>
  <c r="A30" i="10"/>
  <c r="C24" i="2"/>
  <c r="C27" i="16"/>
  <c r="D27" i="16" s="1"/>
  <c r="B26" i="16"/>
  <c r="C28" i="17" l="1"/>
  <c r="D28" i="17" s="1"/>
  <c r="E28" i="17" s="1"/>
  <c r="F28" i="17" s="1"/>
  <c r="B27" i="17"/>
  <c r="B24" i="2"/>
  <c r="A23" i="2"/>
  <c r="C31" i="10"/>
  <c r="E31" i="10"/>
  <c r="D31" i="10"/>
  <c r="N26" i="1"/>
  <c r="P26" i="1" s="1"/>
  <c r="Q26" i="1" s="1"/>
  <c r="S26" i="1" s="1"/>
  <c r="R26" i="1" s="1"/>
  <c r="T26" i="1" s="1"/>
  <c r="M27" i="1"/>
  <c r="B32" i="10"/>
  <c r="A31" i="10"/>
  <c r="C28" i="16"/>
  <c r="D28" i="16" s="1"/>
  <c r="B27" i="16"/>
  <c r="C25" i="2"/>
  <c r="B25" i="2" l="1"/>
  <c r="A24" i="2"/>
  <c r="C29" i="17"/>
  <c r="D29" i="17" s="1"/>
  <c r="E29" i="17" s="1"/>
  <c r="F29" i="17" s="1"/>
  <c r="B28" i="17"/>
  <c r="E32" i="10"/>
  <c r="D32" i="10"/>
  <c r="C32" i="10"/>
  <c r="M28" i="1"/>
  <c r="N27" i="1"/>
  <c r="P27" i="1" s="1"/>
  <c r="Q27" i="1" s="1"/>
  <c r="S27" i="1" s="1"/>
  <c r="R27" i="1" s="1"/>
  <c r="T27" i="1" s="1"/>
  <c r="B33" i="10"/>
  <c r="A32" i="10"/>
  <c r="C29" i="16"/>
  <c r="D29" i="16" s="1"/>
  <c r="B28" i="16"/>
  <c r="C26" i="2"/>
  <c r="C30" i="17" l="1"/>
  <c r="D30" i="17" s="1"/>
  <c r="E30" i="17" s="1"/>
  <c r="F30" i="17" s="1"/>
  <c r="B29" i="17"/>
  <c r="B26" i="2"/>
  <c r="A25" i="2"/>
  <c r="D33" i="10"/>
  <c r="C33" i="10"/>
  <c r="E33" i="10"/>
  <c r="A33" i="10"/>
  <c r="B34" i="10"/>
  <c r="M29" i="1"/>
  <c r="N28" i="1"/>
  <c r="P28" i="1" s="1"/>
  <c r="Q28" i="1" s="1"/>
  <c r="S28" i="1" s="1"/>
  <c r="R28" i="1" s="1"/>
  <c r="T28" i="1" s="1"/>
  <c r="C27" i="2"/>
  <c r="C30" i="16"/>
  <c r="D30" i="16" s="1"/>
  <c r="B29" i="16"/>
  <c r="B27" i="2" l="1"/>
  <c r="A26" i="2"/>
  <c r="C31" i="17"/>
  <c r="D31" i="17" s="1"/>
  <c r="E31" i="17" s="1"/>
  <c r="F31" i="17" s="1"/>
  <c r="B30" i="17"/>
  <c r="D34" i="10"/>
  <c r="C34" i="10"/>
  <c r="E34" i="10"/>
  <c r="A34" i="10"/>
  <c r="B35" i="10"/>
  <c r="M30" i="1"/>
  <c r="N29" i="1"/>
  <c r="P29" i="1" s="1"/>
  <c r="Q29" i="1" s="1"/>
  <c r="S29" i="1" s="1"/>
  <c r="R29" i="1" s="1"/>
  <c r="T29" i="1" s="1"/>
  <c r="C31" i="16"/>
  <c r="D31" i="16" s="1"/>
  <c r="B30" i="16"/>
  <c r="C28" i="2"/>
  <c r="C32" i="17" l="1"/>
  <c r="D32" i="17" s="1"/>
  <c r="E32" i="17" s="1"/>
  <c r="F32" i="17" s="1"/>
  <c r="B31" i="17"/>
  <c r="B28" i="2"/>
  <c r="A27" i="2"/>
  <c r="C35" i="10"/>
  <c r="D35" i="10"/>
  <c r="E35" i="10"/>
  <c r="N30" i="1"/>
  <c r="P30" i="1" s="1"/>
  <c r="Q30" i="1" s="1"/>
  <c r="S30" i="1" s="1"/>
  <c r="R30" i="1" s="1"/>
  <c r="T30" i="1" s="1"/>
  <c r="M31" i="1"/>
  <c r="B36" i="10"/>
  <c r="A35" i="10"/>
  <c r="C32" i="16"/>
  <c r="D32" i="16" s="1"/>
  <c r="B31" i="16"/>
  <c r="C29" i="2"/>
  <c r="B29" i="2" l="1"/>
  <c r="A28" i="2"/>
  <c r="C33" i="17"/>
  <c r="D33" i="17" s="1"/>
  <c r="E33" i="17" s="1"/>
  <c r="F33" i="17" s="1"/>
  <c r="B32" i="17"/>
  <c r="C36" i="10"/>
  <c r="E36" i="10"/>
  <c r="D36" i="10"/>
  <c r="B37" i="10"/>
  <c r="A36" i="10"/>
  <c r="N31" i="1"/>
  <c r="P31" i="1" s="1"/>
  <c r="Q31" i="1" s="1"/>
  <c r="S31" i="1" s="1"/>
  <c r="R31" i="1" s="1"/>
  <c r="T31" i="1" s="1"/>
  <c r="M32" i="1"/>
  <c r="C30" i="2"/>
  <c r="C33" i="16"/>
  <c r="D33" i="16" s="1"/>
  <c r="B32" i="16"/>
  <c r="B33" i="17" l="1"/>
  <c r="C34" i="17"/>
  <c r="D34" i="17" s="1"/>
  <c r="E34" i="17" s="1"/>
  <c r="F34" i="17" s="1"/>
  <c r="B30" i="2"/>
  <c r="A29" i="2"/>
  <c r="C37" i="10"/>
  <c r="E37" i="10"/>
  <c r="D37" i="10"/>
  <c r="B38" i="10"/>
  <c r="A37" i="10"/>
  <c r="M33" i="1"/>
  <c r="N32" i="1"/>
  <c r="P32" i="1" s="1"/>
  <c r="Q32" i="1" s="1"/>
  <c r="S32" i="1" s="1"/>
  <c r="R32" i="1" s="1"/>
  <c r="T32" i="1" s="1"/>
  <c r="C34" i="16"/>
  <c r="D34" i="16" s="1"/>
  <c r="B33" i="16"/>
  <c r="C31" i="2"/>
  <c r="A30" i="2" l="1"/>
  <c r="B31" i="2"/>
  <c r="C35" i="17"/>
  <c r="D35" i="17" s="1"/>
  <c r="E35" i="17" s="1"/>
  <c r="F35" i="17" s="1"/>
  <c r="B34" i="17"/>
  <c r="C38" i="10"/>
  <c r="E38" i="10"/>
  <c r="D38" i="10"/>
  <c r="A38" i="10"/>
  <c r="H8" i="10"/>
  <c r="N33" i="1"/>
  <c r="P33" i="1" s="1"/>
  <c r="Q33" i="1" s="1"/>
  <c r="S33" i="1" s="1"/>
  <c r="R33" i="1" s="1"/>
  <c r="T33" i="1" s="1"/>
  <c r="M34" i="1"/>
  <c r="C32" i="2"/>
  <c r="C35" i="16"/>
  <c r="D35" i="16" s="1"/>
  <c r="B34" i="16"/>
  <c r="C36" i="17" l="1"/>
  <c r="D36" i="17" s="1"/>
  <c r="E36" i="17" s="1"/>
  <c r="F36" i="17" s="1"/>
  <c r="B35" i="17"/>
  <c r="B32" i="2"/>
  <c r="A31" i="2"/>
  <c r="I8" i="10"/>
  <c r="K8" i="10"/>
  <c r="J8" i="10"/>
  <c r="H9" i="10"/>
  <c r="G8" i="10"/>
  <c r="G6" i="10"/>
  <c r="M35" i="1"/>
  <c r="N34" i="1"/>
  <c r="P34" i="1" s="1"/>
  <c r="Q34" i="1" s="1"/>
  <c r="S34" i="1" s="1"/>
  <c r="R34" i="1" s="1"/>
  <c r="T34" i="1" s="1"/>
  <c r="G5" i="16"/>
  <c r="H5" i="16" s="1"/>
  <c r="B35" i="16"/>
  <c r="H2" i="2"/>
  <c r="G2" i="2" l="1"/>
  <c r="A32" i="2"/>
  <c r="I6" i="17"/>
  <c r="J6" i="17" s="1"/>
  <c r="K6" i="17" s="1"/>
  <c r="L6" i="17" s="1"/>
  <c r="B36" i="17"/>
  <c r="K9" i="10"/>
  <c r="I9" i="10"/>
  <c r="J9" i="10"/>
  <c r="H10" i="10"/>
  <c r="G9" i="10"/>
  <c r="M36" i="1"/>
  <c r="N35" i="1"/>
  <c r="P35" i="1" s="1"/>
  <c r="Q35" i="1" s="1"/>
  <c r="S35" i="1" s="1"/>
  <c r="R35" i="1" s="1"/>
  <c r="T35" i="1" s="1"/>
  <c r="G6" i="16"/>
  <c r="H6" i="16" s="1"/>
  <c r="F5" i="16"/>
  <c r="F4" i="16"/>
  <c r="H3" i="2"/>
  <c r="H6" i="17" l="1"/>
  <c r="H4" i="17"/>
  <c r="I7" i="17"/>
  <c r="J7" i="17" s="1"/>
  <c r="K7" i="17" s="1"/>
  <c r="L7" i="17" s="1"/>
  <c r="F2" i="2"/>
  <c r="G3" i="2"/>
  <c r="I1" i="2"/>
  <c r="J10" i="10"/>
  <c r="I10" i="10"/>
  <c r="K10" i="10"/>
  <c r="M37" i="1"/>
  <c r="N36" i="1"/>
  <c r="P36" i="1" s="1"/>
  <c r="Q36" i="1" s="1"/>
  <c r="S36" i="1" s="1"/>
  <c r="R36" i="1" s="1"/>
  <c r="T36" i="1" s="1"/>
  <c r="G10" i="10"/>
  <c r="H11" i="10"/>
  <c r="H4" i="2"/>
  <c r="G7" i="16"/>
  <c r="H7" i="16" s="1"/>
  <c r="F6" i="16"/>
  <c r="H7" i="17" l="1"/>
  <c r="I8" i="17"/>
  <c r="J8" i="17" s="1"/>
  <c r="K8" i="17" s="1"/>
  <c r="L8" i="17" s="1"/>
  <c r="G4" i="2"/>
  <c r="F3" i="2"/>
  <c r="J11" i="10"/>
  <c r="I11" i="10"/>
  <c r="K11" i="10"/>
  <c r="G11" i="10"/>
  <c r="H12" i="10"/>
  <c r="N37" i="1"/>
  <c r="P37" i="1" s="1"/>
  <c r="Q37" i="1" s="1"/>
  <c r="S37" i="1" s="1"/>
  <c r="R37" i="1" s="1"/>
  <c r="T37" i="1" s="1"/>
  <c r="M38" i="1"/>
  <c r="G8" i="16"/>
  <c r="H8" i="16" s="1"/>
  <c r="F7" i="16"/>
  <c r="H5" i="2"/>
  <c r="G5" i="2" l="1"/>
  <c r="F4" i="2"/>
  <c r="H8" i="17"/>
  <c r="I9" i="17"/>
  <c r="J9" i="17" s="1"/>
  <c r="K9" i="17" s="1"/>
  <c r="L9" i="17" s="1"/>
  <c r="I12" i="10"/>
  <c r="K12" i="10"/>
  <c r="J12" i="10"/>
  <c r="G12" i="10"/>
  <c r="H13" i="10"/>
  <c r="N38" i="1"/>
  <c r="P38" i="1" s="1"/>
  <c r="Q38" i="1" s="1"/>
  <c r="S38" i="1" s="1"/>
  <c r="R38" i="1" s="1"/>
  <c r="T38" i="1" s="1"/>
  <c r="M39" i="1"/>
  <c r="H6" i="2"/>
  <c r="G9" i="16"/>
  <c r="H9" i="16" s="1"/>
  <c r="F8" i="16"/>
  <c r="I10" i="17" l="1"/>
  <c r="J10" i="17" s="1"/>
  <c r="K10" i="17" s="1"/>
  <c r="L10" i="17" s="1"/>
  <c r="H9" i="17"/>
  <c r="G6" i="2"/>
  <c r="F5" i="2"/>
  <c r="I13" i="10"/>
  <c r="J13" i="10"/>
  <c r="K13" i="10"/>
  <c r="G13" i="10"/>
  <c r="H14" i="10"/>
  <c r="N39" i="1"/>
  <c r="P39" i="1" s="1"/>
  <c r="Q39" i="1" s="1"/>
  <c r="S39" i="1" s="1"/>
  <c r="R39" i="1" s="1"/>
  <c r="T39" i="1" s="1"/>
  <c r="M40" i="1"/>
  <c r="G10" i="16"/>
  <c r="H10" i="16" s="1"/>
  <c r="F9" i="16"/>
  <c r="H7" i="2"/>
  <c r="F6" i="2" l="1"/>
  <c r="G7" i="2"/>
  <c r="H10" i="17"/>
  <c r="I11" i="17"/>
  <c r="J11" i="17" s="1"/>
  <c r="K11" i="17" s="1"/>
  <c r="L11" i="17" s="1"/>
  <c r="K14" i="10"/>
  <c r="J14" i="10"/>
  <c r="I14" i="10"/>
  <c r="G14" i="10"/>
  <c r="H15" i="10"/>
  <c r="M41" i="1"/>
  <c r="N40" i="1"/>
  <c r="P40" i="1" s="1"/>
  <c r="Q40" i="1" s="1"/>
  <c r="S40" i="1" s="1"/>
  <c r="R40" i="1" s="1"/>
  <c r="T40" i="1" s="1"/>
  <c r="H8" i="2"/>
  <c r="G11" i="16"/>
  <c r="H11" i="16" s="1"/>
  <c r="F10" i="16"/>
  <c r="I12" i="17" l="1"/>
  <c r="J12" i="17" s="1"/>
  <c r="K12" i="17" s="1"/>
  <c r="L12" i="17" s="1"/>
  <c r="H11" i="17"/>
  <c r="F7" i="2"/>
  <c r="G8" i="2"/>
  <c r="K15" i="10"/>
  <c r="I15" i="10"/>
  <c r="J15" i="10"/>
  <c r="M42" i="1"/>
  <c r="N41" i="1"/>
  <c r="P41" i="1" s="1"/>
  <c r="Q41" i="1" s="1"/>
  <c r="S41" i="1" s="1"/>
  <c r="R41" i="1" s="1"/>
  <c r="T41" i="1" s="1"/>
  <c r="G15" i="10"/>
  <c r="H16" i="10"/>
  <c r="G12" i="16"/>
  <c r="H12" i="16" s="1"/>
  <c r="F11" i="16"/>
  <c r="H9" i="2"/>
  <c r="G9" i="2" l="1"/>
  <c r="F8" i="2"/>
  <c r="H12" i="17"/>
  <c r="I13" i="17"/>
  <c r="J13" i="17" s="1"/>
  <c r="K13" i="17" s="1"/>
  <c r="L13" i="17" s="1"/>
  <c r="J16" i="10"/>
  <c r="K16" i="10"/>
  <c r="I16" i="10"/>
  <c r="H17" i="10"/>
  <c r="G16" i="10"/>
  <c r="M43" i="1"/>
  <c r="N42" i="1"/>
  <c r="P42" i="1" s="1"/>
  <c r="Q42" i="1" s="1"/>
  <c r="S42" i="1" s="1"/>
  <c r="R42" i="1" s="1"/>
  <c r="T42" i="1" s="1"/>
  <c r="H10" i="2"/>
  <c r="F12" i="16"/>
  <c r="G13" i="16"/>
  <c r="H13" i="16" s="1"/>
  <c r="H13" i="17" l="1"/>
  <c r="I14" i="17"/>
  <c r="J14" i="17" s="1"/>
  <c r="K14" i="17" s="1"/>
  <c r="L14" i="17" s="1"/>
  <c r="G10" i="2"/>
  <c r="F9" i="2"/>
  <c r="J17" i="10"/>
  <c r="K17" i="10"/>
  <c r="I17" i="10"/>
  <c r="H18" i="10"/>
  <c r="G17" i="10"/>
  <c r="M44" i="1"/>
  <c r="N43" i="1"/>
  <c r="P43" i="1" s="1"/>
  <c r="Q43" i="1" s="1"/>
  <c r="S43" i="1" s="1"/>
  <c r="R43" i="1" s="1"/>
  <c r="T43" i="1" s="1"/>
  <c r="G14" i="16"/>
  <c r="H14" i="16" s="1"/>
  <c r="F13" i="16"/>
  <c r="H11" i="2"/>
  <c r="G11" i="2" l="1"/>
  <c r="F10" i="2"/>
  <c r="H14" i="17"/>
  <c r="I15" i="17"/>
  <c r="J15" i="17" s="1"/>
  <c r="K15" i="17" s="1"/>
  <c r="L15" i="17" s="1"/>
  <c r="I18" i="10"/>
  <c r="J18" i="10"/>
  <c r="K18" i="10"/>
  <c r="M45" i="1"/>
  <c r="N44" i="1"/>
  <c r="P44" i="1" s="1"/>
  <c r="Q44" i="1" s="1"/>
  <c r="S44" i="1" s="1"/>
  <c r="R44" i="1" s="1"/>
  <c r="T44" i="1" s="1"/>
  <c r="H19" i="10"/>
  <c r="G18" i="10"/>
  <c r="H12" i="2"/>
  <c r="G15" i="16"/>
  <c r="H15" i="16" s="1"/>
  <c r="F14" i="16"/>
  <c r="H15" i="17" l="1"/>
  <c r="I16" i="17"/>
  <c r="J16" i="17" s="1"/>
  <c r="K16" i="17" s="1"/>
  <c r="L16" i="17" s="1"/>
  <c r="G12" i="2"/>
  <c r="F11" i="2"/>
  <c r="I19" i="10"/>
  <c r="J19" i="10"/>
  <c r="K19" i="10"/>
  <c r="G19" i="10"/>
  <c r="H20" i="10"/>
  <c r="N45" i="1"/>
  <c r="P45" i="1" s="1"/>
  <c r="Q45" i="1" s="1"/>
  <c r="S45" i="1" s="1"/>
  <c r="R45" i="1" s="1"/>
  <c r="T45" i="1" s="1"/>
  <c r="M46" i="1"/>
  <c r="G16" i="16"/>
  <c r="H16" i="16" s="1"/>
  <c r="F15" i="16"/>
  <c r="H13" i="2"/>
  <c r="G13" i="2" l="1"/>
  <c r="F12" i="2"/>
  <c r="I17" i="17"/>
  <c r="J17" i="17" s="1"/>
  <c r="K17" i="17" s="1"/>
  <c r="L17" i="17" s="1"/>
  <c r="H16" i="17"/>
  <c r="I20" i="10"/>
  <c r="K20" i="10"/>
  <c r="J20" i="10"/>
  <c r="H21" i="10"/>
  <c r="G20" i="10"/>
  <c r="N46" i="1"/>
  <c r="P46" i="1" s="1"/>
  <c r="Q46" i="1" s="1"/>
  <c r="S46" i="1" s="1"/>
  <c r="R46" i="1" s="1"/>
  <c r="T46" i="1" s="1"/>
  <c r="M47" i="1"/>
  <c r="H14" i="2"/>
  <c r="G17" i="16"/>
  <c r="H17" i="16" s="1"/>
  <c r="F16" i="16"/>
  <c r="H17" i="17" l="1"/>
  <c r="I18" i="17"/>
  <c r="J18" i="17" s="1"/>
  <c r="K18" i="17" s="1"/>
  <c r="L18" i="17" s="1"/>
  <c r="G14" i="2"/>
  <c r="F13" i="2"/>
  <c r="K21" i="10"/>
  <c r="I21" i="10"/>
  <c r="J21" i="10"/>
  <c r="H22" i="10"/>
  <c r="G21" i="10"/>
  <c r="M48" i="1"/>
  <c r="N47" i="1"/>
  <c r="P47" i="1" s="1"/>
  <c r="Q47" i="1" s="1"/>
  <c r="S47" i="1" s="1"/>
  <c r="R47" i="1" s="1"/>
  <c r="T47" i="1" s="1"/>
  <c r="G18" i="16"/>
  <c r="H18" i="16" s="1"/>
  <c r="F17" i="16"/>
  <c r="H15" i="2"/>
  <c r="G15" i="2" l="1"/>
  <c r="F14" i="2"/>
  <c r="I19" i="17"/>
  <c r="J19" i="17" s="1"/>
  <c r="K19" i="17" s="1"/>
  <c r="L19" i="17" s="1"/>
  <c r="H18" i="17"/>
  <c r="K22" i="10"/>
  <c r="J22" i="10"/>
  <c r="I22" i="10"/>
  <c r="M49" i="1"/>
  <c r="N48" i="1"/>
  <c r="P48" i="1" s="1"/>
  <c r="Q48" i="1" s="1"/>
  <c r="S48" i="1" s="1"/>
  <c r="R48" i="1" s="1"/>
  <c r="T48" i="1" s="1"/>
  <c r="H23" i="10"/>
  <c r="G22" i="10"/>
  <c r="H16" i="2"/>
  <c r="G19" i="16"/>
  <c r="H19" i="16" s="1"/>
  <c r="F18" i="16"/>
  <c r="H19" i="17" l="1"/>
  <c r="I20" i="17"/>
  <c r="J20" i="17" s="1"/>
  <c r="K20" i="17" s="1"/>
  <c r="L20" i="17" s="1"/>
  <c r="G16" i="2"/>
  <c r="F15" i="2"/>
  <c r="J23" i="10"/>
  <c r="K23" i="10"/>
  <c r="I23" i="10"/>
  <c r="M50" i="1"/>
  <c r="N49" i="1"/>
  <c r="P49" i="1" s="1"/>
  <c r="Q49" i="1" s="1"/>
  <c r="S49" i="1" s="1"/>
  <c r="R49" i="1" s="1"/>
  <c r="T49" i="1" s="1"/>
  <c r="H24" i="10"/>
  <c r="G23" i="10"/>
  <c r="G20" i="16"/>
  <c r="H20" i="16" s="1"/>
  <c r="F19" i="16"/>
  <c r="H17" i="2"/>
  <c r="G17" i="2" l="1"/>
  <c r="F16" i="2"/>
  <c r="I21" i="17"/>
  <c r="J21" i="17" s="1"/>
  <c r="K21" i="17" s="1"/>
  <c r="L21" i="17" s="1"/>
  <c r="H20" i="17"/>
  <c r="J24" i="10"/>
  <c r="I24" i="10"/>
  <c r="K24" i="10"/>
  <c r="H25" i="10"/>
  <c r="G24" i="10"/>
  <c r="N50" i="1"/>
  <c r="P50" i="1" s="1"/>
  <c r="Q50" i="1" s="1"/>
  <c r="S50" i="1" s="1"/>
  <c r="R50" i="1" s="1"/>
  <c r="T50" i="1" s="1"/>
  <c r="M51" i="1"/>
  <c r="H18" i="2"/>
  <c r="G21" i="16"/>
  <c r="H21" i="16" s="1"/>
  <c r="F20" i="16"/>
  <c r="I22" i="17" l="1"/>
  <c r="J22" i="17" s="1"/>
  <c r="K22" i="17" s="1"/>
  <c r="L22" i="17" s="1"/>
  <c r="H21" i="17"/>
  <c r="G18" i="2"/>
  <c r="F17" i="2"/>
  <c r="J25" i="10"/>
  <c r="I25" i="10"/>
  <c r="K25" i="10"/>
  <c r="H26" i="10"/>
  <c r="G25" i="10"/>
  <c r="M52" i="1"/>
  <c r="N51" i="1"/>
  <c r="P51" i="1" s="1"/>
  <c r="Q51" i="1" s="1"/>
  <c r="S51" i="1" s="1"/>
  <c r="R51" i="1" s="1"/>
  <c r="T51" i="1" s="1"/>
  <c r="G22" i="16"/>
  <c r="H22" i="16" s="1"/>
  <c r="F21" i="16"/>
  <c r="H19" i="2"/>
  <c r="F18" i="2" l="1"/>
  <c r="G19" i="2"/>
  <c r="H22" i="17"/>
  <c r="I23" i="17"/>
  <c r="J23" i="17" s="1"/>
  <c r="K23" i="17" s="1"/>
  <c r="L23" i="17" s="1"/>
  <c r="I26" i="10"/>
  <c r="J26" i="10"/>
  <c r="K26" i="10"/>
  <c r="M53" i="1"/>
  <c r="N52" i="1"/>
  <c r="P52" i="1" s="1"/>
  <c r="Q52" i="1" s="1"/>
  <c r="S52" i="1" s="1"/>
  <c r="R52" i="1" s="1"/>
  <c r="T52" i="1" s="1"/>
  <c r="H27" i="10"/>
  <c r="G26" i="10"/>
  <c r="H20" i="2"/>
  <c r="G23" i="16"/>
  <c r="H23" i="16" s="1"/>
  <c r="F22" i="16"/>
  <c r="H23" i="17" l="1"/>
  <c r="I24" i="17"/>
  <c r="J24" i="17" s="1"/>
  <c r="K24" i="17" s="1"/>
  <c r="L24" i="17" s="1"/>
  <c r="F19" i="2"/>
  <c r="G20" i="2"/>
  <c r="J27" i="10"/>
  <c r="K27" i="10"/>
  <c r="I27" i="10"/>
  <c r="G27" i="10"/>
  <c r="H28" i="10"/>
  <c r="M54" i="1"/>
  <c r="N53" i="1"/>
  <c r="P53" i="1" s="1"/>
  <c r="Q53" i="1" s="1"/>
  <c r="S53" i="1" s="1"/>
  <c r="R53" i="1" s="1"/>
  <c r="T53" i="1" s="1"/>
  <c r="G24" i="16"/>
  <c r="H24" i="16" s="1"/>
  <c r="F23" i="16"/>
  <c r="H21" i="2"/>
  <c r="F20" i="2" l="1"/>
  <c r="G21" i="2"/>
  <c r="H24" i="17"/>
  <c r="I25" i="17"/>
  <c r="J25" i="17" s="1"/>
  <c r="K25" i="17" s="1"/>
  <c r="L25" i="17" s="1"/>
  <c r="K28" i="10"/>
  <c r="J28" i="10"/>
  <c r="I28" i="10"/>
  <c r="N54" i="1"/>
  <c r="P54" i="1" s="1"/>
  <c r="Q54" i="1" s="1"/>
  <c r="S54" i="1" s="1"/>
  <c r="R54" i="1" s="1"/>
  <c r="T54" i="1" s="1"/>
  <c r="M55" i="1"/>
  <c r="H29" i="10"/>
  <c r="G28" i="10"/>
  <c r="H22" i="2"/>
  <c r="G25" i="16"/>
  <c r="H25" i="16" s="1"/>
  <c r="F24" i="16"/>
  <c r="I26" i="17" l="1"/>
  <c r="J26" i="17" s="1"/>
  <c r="K26" i="17" s="1"/>
  <c r="L26" i="17" s="1"/>
  <c r="H25" i="17"/>
  <c r="G22" i="2"/>
  <c r="F21" i="2"/>
  <c r="K29" i="10"/>
  <c r="I29" i="10"/>
  <c r="J29" i="10"/>
  <c r="G29" i="10"/>
  <c r="H30" i="10"/>
  <c r="M56" i="1"/>
  <c r="N55" i="1"/>
  <c r="P55" i="1" s="1"/>
  <c r="Q55" i="1" s="1"/>
  <c r="S55" i="1" s="1"/>
  <c r="R55" i="1" s="1"/>
  <c r="T55" i="1" s="1"/>
  <c r="G26" i="16"/>
  <c r="H26" i="16" s="1"/>
  <c r="F25" i="16"/>
  <c r="H23" i="2"/>
  <c r="F22" i="2" l="1"/>
  <c r="G23" i="2"/>
  <c r="H26" i="17"/>
  <c r="I27" i="17"/>
  <c r="J27" i="17" s="1"/>
  <c r="K27" i="17" s="1"/>
  <c r="L27" i="17" s="1"/>
  <c r="J30" i="10"/>
  <c r="K30" i="10"/>
  <c r="I30" i="10"/>
  <c r="G30" i="10"/>
  <c r="H31" i="10"/>
  <c r="N56" i="1"/>
  <c r="P56" i="1" s="1"/>
  <c r="Q56" i="1" s="1"/>
  <c r="S56" i="1" s="1"/>
  <c r="R56" i="1" s="1"/>
  <c r="T56" i="1" s="1"/>
  <c r="M57" i="1"/>
  <c r="H24" i="2"/>
  <c r="G27" i="16"/>
  <c r="H27" i="16" s="1"/>
  <c r="F26" i="16"/>
  <c r="I28" i="17" l="1"/>
  <c r="J28" i="17" s="1"/>
  <c r="K28" i="17" s="1"/>
  <c r="L28" i="17" s="1"/>
  <c r="H27" i="17"/>
  <c r="F23" i="2"/>
  <c r="G24" i="2"/>
  <c r="J31" i="10"/>
  <c r="K31" i="10"/>
  <c r="I31" i="10"/>
  <c r="H32" i="10"/>
  <c r="G31" i="10"/>
  <c r="N57" i="1"/>
  <c r="P57" i="1" s="1"/>
  <c r="Q57" i="1" s="1"/>
  <c r="S57" i="1" s="1"/>
  <c r="R57" i="1" s="1"/>
  <c r="T57" i="1" s="1"/>
  <c r="M58" i="1"/>
  <c r="H25" i="2"/>
  <c r="G28" i="16"/>
  <c r="H28" i="16" s="1"/>
  <c r="F27" i="16"/>
  <c r="F24" i="2" l="1"/>
  <c r="G25" i="2"/>
  <c r="I29" i="17"/>
  <c r="J29" i="17" s="1"/>
  <c r="K29" i="17" s="1"/>
  <c r="L29" i="17" s="1"/>
  <c r="H28" i="17"/>
  <c r="I32" i="10"/>
  <c r="J32" i="10"/>
  <c r="K32" i="10"/>
  <c r="H33" i="10"/>
  <c r="G32" i="10"/>
  <c r="M59" i="1"/>
  <c r="N58" i="1"/>
  <c r="P58" i="1" s="1"/>
  <c r="Q58" i="1" s="1"/>
  <c r="S58" i="1" s="1"/>
  <c r="R58" i="1" s="1"/>
  <c r="T58" i="1" s="1"/>
  <c r="G29" i="16"/>
  <c r="H29" i="16" s="1"/>
  <c r="F28" i="16"/>
  <c r="H26" i="2"/>
  <c r="I30" i="17" l="1"/>
  <c r="J30" i="17" s="1"/>
  <c r="K30" i="17" s="1"/>
  <c r="L30" i="17" s="1"/>
  <c r="H29" i="17"/>
  <c r="G26" i="2"/>
  <c r="F25" i="2"/>
  <c r="I33" i="10"/>
  <c r="J33" i="10"/>
  <c r="K33" i="10"/>
  <c r="N59" i="1"/>
  <c r="P59" i="1" s="1"/>
  <c r="Q59" i="1" s="1"/>
  <c r="S59" i="1" s="1"/>
  <c r="R59" i="1" s="1"/>
  <c r="T59" i="1" s="1"/>
  <c r="M60" i="1"/>
  <c r="H34" i="10"/>
  <c r="G33" i="10"/>
  <c r="G30" i="16"/>
  <c r="H30" i="16" s="1"/>
  <c r="F29" i="16"/>
  <c r="H27" i="2"/>
  <c r="G27" i="2" l="1"/>
  <c r="F26" i="2"/>
  <c r="H30" i="17"/>
  <c r="I31" i="17"/>
  <c r="J31" i="17" s="1"/>
  <c r="K31" i="17" s="1"/>
  <c r="L31" i="17" s="1"/>
  <c r="I34" i="10"/>
  <c r="K34" i="10"/>
  <c r="J34" i="10"/>
  <c r="H35" i="10"/>
  <c r="G34" i="10"/>
  <c r="M61" i="1"/>
  <c r="N60" i="1"/>
  <c r="P60" i="1" s="1"/>
  <c r="Q60" i="1" s="1"/>
  <c r="S60" i="1" s="1"/>
  <c r="R60" i="1" s="1"/>
  <c r="T60" i="1" s="1"/>
  <c r="H28" i="2"/>
  <c r="G31" i="16"/>
  <c r="H31" i="16" s="1"/>
  <c r="F30" i="16"/>
  <c r="H31" i="17" l="1"/>
  <c r="I32" i="17"/>
  <c r="J32" i="17" s="1"/>
  <c r="K32" i="17" s="1"/>
  <c r="L32" i="17" s="1"/>
  <c r="G28" i="2"/>
  <c r="F27" i="2"/>
  <c r="J35" i="10"/>
  <c r="K35" i="10"/>
  <c r="I35" i="10"/>
  <c r="H36" i="10"/>
  <c r="G35" i="10"/>
  <c r="N8" i="10"/>
  <c r="N61" i="1"/>
  <c r="P61" i="1" s="1"/>
  <c r="Q61" i="1" s="1"/>
  <c r="S61" i="1" s="1"/>
  <c r="R61" i="1" s="1"/>
  <c r="T61" i="1" s="1"/>
  <c r="M62" i="1"/>
  <c r="H30" i="2"/>
  <c r="H29" i="2"/>
  <c r="G32" i="16"/>
  <c r="H32" i="16" s="1"/>
  <c r="F31" i="16"/>
  <c r="F28" i="2" l="1"/>
  <c r="G29" i="2"/>
  <c r="I33" i="17"/>
  <c r="J33" i="17" s="1"/>
  <c r="K33" i="17" s="1"/>
  <c r="L33" i="17" s="1"/>
  <c r="H32" i="17"/>
  <c r="O8" i="10"/>
  <c r="Q8" i="10"/>
  <c r="P8" i="10"/>
  <c r="K36" i="10"/>
  <c r="J36" i="10"/>
  <c r="I36" i="10"/>
  <c r="G33" i="16"/>
  <c r="H33" i="16" s="1"/>
  <c r="M63" i="1"/>
  <c r="N63" i="1" s="1"/>
  <c r="P63" i="1" s="1"/>
  <c r="Q63" i="1" s="1"/>
  <c r="S63" i="1" s="1"/>
  <c r="R63" i="1" s="1"/>
  <c r="T63" i="1" s="1"/>
  <c r="M64" i="1"/>
  <c r="N62" i="1"/>
  <c r="P62" i="1" s="1"/>
  <c r="Q62" i="1" s="1"/>
  <c r="S62" i="1" s="1"/>
  <c r="R62" i="1" s="1"/>
  <c r="T62" i="1" s="1"/>
  <c r="M8" i="10"/>
  <c r="N9" i="10"/>
  <c r="M6" i="10"/>
  <c r="G36" i="10"/>
  <c r="K5" i="16"/>
  <c r="L5" i="16" s="1"/>
  <c r="F32" i="16"/>
  <c r="C34" i="2"/>
  <c r="F33" i="16" l="1"/>
  <c r="I34" i="17"/>
  <c r="J34" i="17" s="1"/>
  <c r="H33" i="17"/>
  <c r="O6" i="17"/>
  <c r="P6" i="17" s="1"/>
  <c r="Q6" i="17" s="1"/>
  <c r="R6" i="17" s="1"/>
  <c r="G30" i="2"/>
  <c r="F30" i="2" s="1"/>
  <c r="B34" i="2"/>
  <c r="F29" i="2"/>
  <c r="Q9" i="10"/>
  <c r="O9" i="10"/>
  <c r="P9" i="10"/>
  <c r="N64" i="1"/>
  <c r="P64" i="1" s="1"/>
  <c r="Q64" i="1" s="1"/>
  <c r="S64" i="1" s="1"/>
  <c r="R64" i="1" s="1"/>
  <c r="T64" i="1" s="1"/>
  <c r="M65" i="1"/>
  <c r="M9" i="10"/>
  <c r="N10" i="10"/>
  <c r="K6" i="16"/>
  <c r="L6" i="16" s="1"/>
  <c r="J5" i="16"/>
  <c r="J4" i="16"/>
  <c r="C35" i="2"/>
  <c r="K34" i="17" l="1"/>
  <c r="L34" i="17" s="1"/>
  <c r="D33" i="2"/>
  <c r="B35" i="2"/>
  <c r="A34" i="2"/>
  <c r="N6" i="17"/>
  <c r="N4" i="17"/>
  <c r="O7" i="17"/>
  <c r="P7" i="17" s="1"/>
  <c r="Q7" i="17" s="1"/>
  <c r="R7" i="17" s="1"/>
  <c r="H34" i="17"/>
  <c r="Q10" i="10"/>
  <c r="P10" i="10"/>
  <c r="O10" i="10"/>
  <c r="N11" i="10"/>
  <c r="M10" i="10"/>
  <c r="M66" i="1"/>
  <c r="N65" i="1"/>
  <c r="P65" i="1" s="1"/>
  <c r="Q65" i="1" s="1"/>
  <c r="S65" i="1" s="1"/>
  <c r="R65" i="1" s="1"/>
  <c r="T65" i="1" s="1"/>
  <c r="C36" i="2"/>
  <c r="K7" i="16"/>
  <c r="L7" i="16" s="1"/>
  <c r="J6" i="16"/>
  <c r="O8" i="17" l="1"/>
  <c r="P8" i="17" s="1"/>
  <c r="Q8" i="17" s="1"/>
  <c r="R8" i="17" s="1"/>
  <c r="N7" i="17"/>
  <c r="A35" i="2"/>
  <c r="B36" i="2"/>
  <c r="P11" i="10"/>
  <c r="Q11" i="10"/>
  <c r="O11" i="10"/>
  <c r="N66" i="1"/>
  <c r="P66" i="1" s="1"/>
  <c r="Q66" i="1" s="1"/>
  <c r="S66" i="1" s="1"/>
  <c r="R66" i="1" s="1"/>
  <c r="T66" i="1" s="1"/>
  <c r="M67" i="1"/>
  <c r="N12" i="10"/>
  <c r="M11" i="10"/>
  <c r="K8" i="16"/>
  <c r="L8" i="16" s="1"/>
  <c r="J7" i="16"/>
  <c r="C37" i="2"/>
  <c r="A36" i="2" l="1"/>
  <c r="B37" i="2"/>
  <c r="O9" i="17"/>
  <c r="P9" i="17" s="1"/>
  <c r="Q9" i="17" s="1"/>
  <c r="R9" i="17" s="1"/>
  <c r="N8" i="17"/>
  <c r="P12" i="10"/>
  <c r="Q12" i="10"/>
  <c r="O12" i="10"/>
  <c r="M68" i="1"/>
  <c r="N67" i="1"/>
  <c r="P67" i="1" s="1"/>
  <c r="Q67" i="1" s="1"/>
  <c r="S67" i="1" s="1"/>
  <c r="R67" i="1" s="1"/>
  <c r="T67" i="1" s="1"/>
  <c r="N13" i="10"/>
  <c r="M12" i="10"/>
  <c r="C38" i="2"/>
  <c r="K9" i="16"/>
  <c r="L9" i="16" s="1"/>
  <c r="J8" i="16"/>
  <c r="N9" i="17" l="1"/>
  <c r="O10" i="17"/>
  <c r="P10" i="17" s="1"/>
  <c r="Q10" i="17" s="1"/>
  <c r="R10" i="17" s="1"/>
  <c r="B38" i="2"/>
  <c r="A37" i="2"/>
  <c r="Q13" i="10"/>
  <c r="O13" i="10"/>
  <c r="P13" i="10"/>
  <c r="N14" i="10"/>
  <c r="M13" i="10"/>
  <c r="M69" i="1"/>
  <c r="N68" i="1"/>
  <c r="P68" i="1" s="1"/>
  <c r="Q68" i="1" s="1"/>
  <c r="S68" i="1" s="1"/>
  <c r="R68" i="1" s="1"/>
  <c r="T68" i="1" s="1"/>
  <c r="K10" i="16"/>
  <c r="L10" i="16" s="1"/>
  <c r="J9" i="16"/>
  <c r="C39" i="2"/>
  <c r="B39" i="2" l="1"/>
  <c r="A38" i="2"/>
  <c r="O11" i="17"/>
  <c r="P11" i="17" s="1"/>
  <c r="Q11" i="17" s="1"/>
  <c r="R11" i="17" s="1"/>
  <c r="N10" i="17"/>
  <c r="O14" i="10"/>
  <c r="P14" i="10"/>
  <c r="Q14" i="10"/>
  <c r="N69" i="1"/>
  <c r="P69" i="1" s="1"/>
  <c r="Q69" i="1" s="1"/>
  <c r="S69" i="1" s="1"/>
  <c r="R69" i="1" s="1"/>
  <c r="T69" i="1" s="1"/>
  <c r="M70" i="1"/>
  <c r="N15" i="10"/>
  <c r="M14" i="10"/>
  <c r="K11" i="16"/>
  <c r="L11" i="16" s="1"/>
  <c r="J10" i="16"/>
  <c r="C40" i="2"/>
  <c r="N11" i="17" l="1"/>
  <c r="O12" i="17"/>
  <c r="P12" i="17" s="1"/>
  <c r="Q12" i="17" s="1"/>
  <c r="R12" i="17" s="1"/>
  <c r="B40" i="2"/>
  <c r="A39" i="2"/>
  <c r="Q15" i="10"/>
  <c r="O15" i="10"/>
  <c r="P15" i="10"/>
  <c r="M15" i="10"/>
  <c r="N16" i="10"/>
  <c r="M71" i="1"/>
  <c r="N70" i="1"/>
  <c r="P70" i="1" s="1"/>
  <c r="Q70" i="1" s="1"/>
  <c r="S70" i="1" s="1"/>
  <c r="R70" i="1" s="1"/>
  <c r="T70" i="1" s="1"/>
  <c r="K12" i="16"/>
  <c r="L12" i="16" s="1"/>
  <c r="J11" i="16"/>
  <c r="C41" i="2"/>
  <c r="B41" i="2" l="1"/>
  <c r="A40" i="2"/>
  <c r="N12" i="17"/>
  <c r="O13" i="17"/>
  <c r="P13" i="17" s="1"/>
  <c r="Q13" i="17" s="1"/>
  <c r="R13" i="17" s="1"/>
  <c r="Q16" i="10"/>
  <c r="P16" i="10"/>
  <c r="O16" i="10"/>
  <c r="N17" i="10"/>
  <c r="M16" i="10"/>
  <c r="M72" i="1"/>
  <c r="N71" i="1"/>
  <c r="P71" i="1" s="1"/>
  <c r="Q71" i="1" s="1"/>
  <c r="S71" i="1" s="1"/>
  <c r="R71" i="1" s="1"/>
  <c r="T71" i="1" s="1"/>
  <c r="C42" i="2"/>
  <c r="K13" i="16"/>
  <c r="L13" i="16" s="1"/>
  <c r="J12" i="16"/>
  <c r="O14" i="17" l="1"/>
  <c r="P14" i="17" s="1"/>
  <c r="Q14" i="17" s="1"/>
  <c r="R14" i="17" s="1"/>
  <c r="N13" i="17"/>
  <c r="B42" i="2"/>
  <c r="A41" i="2"/>
  <c r="Q17" i="10"/>
  <c r="O17" i="10"/>
  <c r="P17" i="10"/>
  <c r="M73" i="1"/>
  <c r="N72" i="1"/>
  <c r="P72" i="1" s="1"/>
  <c r="Q72" i="1" s="1"/>
  <c r="S72" i="1" s="1"/>
  <c r="R72" i="1" s="1"/>
  <c r="T72" i="1" s="1"/>
  <c r="N18" i="10"/>
  <c r="M17" i="10"/>
  <c r="K14" i="16"/>
  <c r="L14" i="16" s="1"/>
  <c r="J13" i="16"/>
  <c r="C43" i="2"/>
  <c r="B43" i="2" l="1"/>
  <c r="A42" i="2"/>
  <c r="N14" i="17"/>
  <c r="O15" i="17"/>
  <c r="P15" i="17" s="1"/>
  <c r="Q15" i="17" s="1"/>
  <c r="R15" i="17" s="1"/>
  <c r="P18" i="10"/>
  <c r="Q18" i="10"/>
  <c r="O18" i="10"/>
  <c r="N19" i="10"/>
  <c r="M18" i="10"/>
  <c r="M74" i="1"/>
  <c r="N73" i="1"/>
  <c r="P73" i="1" s="1"/>
  <c r="Q73" i="1" s="1"/>
  <c r="S73" i="1" s="1"/>
  <c r="R73" i="1" s="1"/>
  <c r="T73" i="1" s="1"/>
  <c r="K15" i="16"/>
  <c r="L15" i="16" s="1"/>
  <c r="J14" i="16"/>
  <c r="C44" i="2"/>
  <c r="N15" i="17" l="1"/>
  <c r="O16" i="17"/>
  <c r="P16" i="17" s="1"/>
  <c r="Q16" i="17" s="1"/>
  <c r="R16" i="17" s="1"/>
  <c r="B44" i="2"/>
  <c r="A43" i="2"/>
  <c r="P19" i="10"/>
  <c r="Q19" i="10"/>
  <c r="O19" i="10"/>
  <c r="N74" i="1"/>
  <c r="P74" i="1" s="1"/>
  <c r="Q74" i="1" s="1"/>
  <c r="S74" i="1" s="1"/>
  <c r="R74" i="1" s="1"/>
  <c r="T74" i="1" s="1"/>
  <c r="M75" i="1"/>
  <c r="M19" i="10"/>
  <c r="N20" i="10"/>
  <c r="C45" i="2"/>
  <c r="K16" i="16"/>
  <c r="L16" i="16" s="1"/>
  <c r="J15" i="16"/>
  <c r="B45" i="2" l="1"/>
  <c r="A44" i="2"/>
  <c r="O17" i="17"/>
  <c r="P17" i="17" s="1"/>
  <c r="Q17" i="17" s="1"/>
  <c r="R17" i="17" s="1"/>
  <c r="N16" i="17"/>
  <c r="O20" i="10"/>
  <c r="P20" i="10"/>
  <c r="Q20" i="10"/>
  <c r="N21" i="10"/>
  <c r="M20" i="10"/>
  <c r="M76" i="1"/>
  <c r="N75" i="1"/>
  <c r="P75" i="1" s="1"/>
  <c r="Q75" i="1" s="1"/>
  <c r="S75" i="1" s="1"/>
  <c r="R75" i="1" s="1"/>
  <c r="T75" i="1" s="1"/>
  <c r="K17" i="16"/>
  <c r="L17" i="16" s="1"/>
  <c r="J16" i="16"/>
  <c r="C46" i="2"/>
  <c r="O18" i="17" l="1"/>
  <c r="P18" i="17" s="1"/>
  <c r="Q18" i="17" s="1"/>
  <c r="R18" i="17" s="1"/>
  <c r="N17" i="17"/>
  <c r="B46" i="2"/>
  <c r="A45" i="2"/>
  <c r="P21" i="10"/>
  <c r="O21" i="10"/>
  <c r="Q21" i="10"/>
  <c r="N22" i="10"/>
  <c r="M21" i="10"/>
  <c r="M77" i="1"/>
  <c r="N76" i="1"/>
  <c r="P76" i="1" s="1"/>
  <c r="Q76" i="1" s="1"/>
  <c r="S76" i="1" s="1"/>
  <c r="R76" i="1" s="1"/>
  <c r="T76" i="1" s="1"/>
  <c r="C47" i="2"/>
  <c r="K18" i="16"/>
  <c r="L18" i="16" s="1"/>
  <c r="J17" i="16"/>
  <c r="B47" i="2" l="1"/>
  <c r="A46" i="2"/>
  <c r="O19" i="17"/>
  <c r="P19" i="17" s="1"/>
  <c r="Q19" i="17" s="1"/>
  <c r="R19" i="17" s="1"/>
  <c r="N18" i="17"/>
  <c r="O22" i="10"/>
  <c r="Q22" i="10"/>
  <c r="P22" i="10"/>
  <c r="M78" i="1"/>
  <c r="N77" i="1"/>
  <c r="P77" i="1" s="1"/>
  <c r="Q77" i="1" s="1"/>
  <c r="S77" i="1" s="1"/>
  <c r="R77" i="1" s="1"/>
  <c r="T77" i="1" s="1"/>
  <c r="M22" i="10"/>
  <c r="N23" i="10"/>
  <c r="C48" i="2"/>
  <c r="K19" i="16"/>
  <c r="L19" i="16" s="1"/>
  <c r="J18" i="16"/>
  <c r="O20" i="17" l="1"/>
  <c r="P20" i="17" s="1"/>
  <c r="Q20" i="17" s="1"/>
  <c r="R20" i="17" s="1"/>
  <c r="N19" i="17"/>
  <c r="B48" i="2"/>
  <c r="A47" i="2"/>
  <c r="Q23" i="10"/>
  <c r="P23" i="10"/>
  <c r="O23" i="10"/>
  <c r="N24" i="10"/>
  <c r="M23" i="10"/>
  <c r="N78" i="1"/>
  <c r="P78" i="1" s="1"/>
  <c r="Q78" i="1" s="1"/>
  <c r="S78" i="1" s="1"/>
  <c r="R78" i="1" s="1"/>
  <c r="T78" i="1" s="1"/>
  <c r="M79" i="1"/>
  <c r="K20" i="16"/>
  <c r="L20" i="16" s="1"/>
  <c r="J19" i="16"/>
  <c r="C49" i="2"/>
  <c r="B49" i="2" l="1"/>
  <c r="A48" i="2"/>
  <c r="O21" i="17"/>
  <c r="P21" i="17" s="1"/>
  <c r="Q21" i="17" s="1"/>
  <c r="R21" i="17" s="1"/>
  <c r="N20" i="17"/>
  <c r="Q24" i="10"/>
  <c r="O24" i="10"/>
  <c r="P24" i="10"/>
  <c r="N25" i="10"/>
  <c r="M24" i="10"/>
  <c r="M80" i="1"/>
  <c r="N79" i="1"/>
  <c r="P79" i="1" s="1"/>
  <c r="Q79" i="1" s="1"/>
  <c r="S79" i="1" s="1"/>
  <c r="R79" i="1" s="1"/>
  <c r="T79" i="1" s="1"/>
  <c r="J20" i="16"/>
  <c r="K21" i="16"/>
  <c r="L21" i="16" s="1"/>
  <c r="C50" i="2"/>
  <c r="N21" i="17" l="1"/>
  <c r="O22" i="17"/>
  <c r="P22" i="17" s="1"/>
  <c r="Q22" i="17" s="1"/>
  <c r="R22" i="17" s="1"/>
  <c r="B50" i="2"/>
  <c r="A49" i="2"/>
  <c r="P25" i="10"/>
  <c r="O25" i="10"/>
  <c r="Q25" i="10"/>
  <c r="N80" i="1"/>
  <c r="P80" i="1" s="1"/>
  <c r="Q80" i="1" s="1"/>
  <c r="S80" i="1" s="1"/>
  <c r="R80" i="1" s="1"/>
  <c r="T80" i="1" s="1"/>
  <c r="M81" i="1"/>
  <c r="N26" i="10"/>
  <c r="M25" i="10"/>
  <c r="K22" i="16"/>
  <c r="L22" i="16" s="1"/>
  <c r="J21" i="16"/>
  <c r="C51" i="2"/>
  <c r="B51" i="2" l="1"/>
  <c r="A50" i="2"/>
  <c r="O23" i="17"/>
  <c r="P23" i="17" s="1"/>
  <c r="Q23" i="17" s="1"/>
  <c r="R23" i="17" s="1"/>
  <c r="N22" i="17"/>
  <c r="P26" i="10"/>
  <c r="Q26" i="10"/>
  <c r="O26" i="10"/>
  <c r="N27" i="10"/>
  <c r="M26" i="10"/>
  <c r="N81" i="1"/>
  <c r="P81" i="1" s="1"/>
  <c r="Q81" i="1" s="1"/>
  <c r="S81" i="1" s="1"/>
  <c r="R81" i="1" s="1"/>
  <c r="T81" i="1" s="1"/>
  <c r="M82" i="1"/>
  <c r="C52" i="2"/>
  <c r="K23" i="16"/>
  <c r="L23" i="16" s="1"/>
  <c r="J22" i="16"/>
  <c r="N23" i="17" l="1"/>
  <c r="O24" i="17"/>
  <c r="P24" i="17" s="1"/>
  <c r="Q24" i="17" s="1"/>
  <c r="R24" i="17" s="1"/>
  <c r="B52" i="2"/>
  <c r="A51" i="2"/>
  <c r="O27" i="10"/>
  <c r="Q27" i="10"/>
  <c r="P27" i="10"/>
  <c r="N28" i="10"/>
  <c r="M27" i="10"/>
  <c r="M83" i="1"/>
  <c r="N82" i="1"/>
  <c r="P82" i="1" s="1"/>
  <c r="Q82" i="1" s="1"/>
  <c r="S82" i="1" s="1"/>
  <c r="R82" i="1" s="1"/>
  <c r="T82" i="1" s="1"/>
  <c r="K24" i="16"/>
  <c r="L24" i="16" s="1"/>
  <c r="J23" i="16"/>
  <c r="C53" i="2"/>
  <c r="B53" i="2" l="1"/>
  <c r="A52" i="2"/>
  <c r="O25" i="17"/>
  <c r="P25" i="17" s="1"/>
  <c r="Q25" i="17" s="1"/>
  <c r="R25" i="17" s="1"/>
  <c r="N24" i="17"/>
  <c r="O28" i="10"/>
  <c r="P28" i="10"/>
  <c r="Q28" i="10"/>
  <c r="M84" i="1"/>
  <c r="N83" i="1"/>
  <c r="P83" i="1" s="1"/>
  <c r="Q83" i="1" s="1"/>
  <c r="S83" i="1" s="1"/>
  <c r="R83" i="1" s="1"/>
  <c r="T83" i="1" s="1"/>
  <c r="N29" i="10"/>
  <c r="M28" i="10"/>
  <c r="C54" i="2"/>
  <c r="K25" i="16"/>
  <c r="L25" i="16" s="1"/>
  <c r="J24" i="16"/>
  <c r="O26" i="17" l="1"/>
  <c r="P26" i="17" s="1"/>
  <c r="Q26" i="17" s="1"/>
  <c r="R26" i="17" s="1"/>
  <c r="N25" i="17"/>
  <c r="B54" i="2"/>
  <c r="A53" i="2"/>
  <c r="P29" i="10"/>
  <c r="O29" i="10"/>
  <c r="Q29" i="10"/>
  <c r="M29" i="10"/>
  <c r="N30" i="10"/>
  <c r="M85" i="1"/>
  <c r="N84" i="1"/>
  <c r="P84" i="1" s="1"/>
  <c r="Q84" i="1" s="1"/>
  <c r="S84" i="1" s="1"/>
  <c r="R84" i="1" s="1"/>
  <c r="T84" i="1" s="1"/>
  <c r="C55" i="2"/>
  <c r="K26" i="16"/>
  <c r="L26" i="16" s="1"/>
  <c r="J25" i="16"/>
  <c r="B55" i="2" l="1"/>
  <c r="A54" i="2"/>
  <c r="O27" i="17"/>
  <c r="P27" i="17" s="1"/>
  <c r="Q27" i="17" s="1"/>
  <c r="R27" i="17" s="1"/>
  <c r="N26" i="17"/>
  <c r="Q30" i="10"/>
  <c r="O30" i="10"/>
  <c r="P30" i="10"/>
  <c r="M30" i="10"/>
  <c r="N31" i="10"/>
  <c r="N85" i="1"/>
  <c r="P85" i="1" s="1"/>
  <c r="Q85" i="1" s="1"/>
  <c r="S85" i="1" s="1"/>
  <c r="R85" i="1" s="1"/>
  <c r="T85" i="1" s="1"/>
  <c r="M86" i="1"/>
  <c r="K27" i="16"/>
  <c r="L27" i="16" s="1"/>
  <c r="J26" i="16"/>
  <c r="C56" i="2"/>
  <c r="N27" i="17" l="1"/>
  <c r="O28" i="17"/>
  <c r="P28" i="17" s="1"/>
  <c r="Q28" i="17" s="1"/>
  <c r="R28" i="17" s="1"/>
  <c r="B56" i="2"/>
  <c r="A55" i="2"/>
  <c r="Q31" i="10"/>
  <c r="P31" i="10"/>
  <c r="O31" i="10"/>
  <c r="N32" i="10"/>
  <c r="M31" i="10"/>
  <c r="N86" i="1"/>
  <c r="P86" i="1" s="1"/>
  <c r="Q86" i="1" s="1"/>
  <c r="S86" i="1" s="1"/>
  <c r="R86" i="1" s="1"/>
  <c r="T86" i="1" s="1"/>
  <c r="M87" i="1"/>
  <c r="K28" i="16"/>
  <c r="L28" i="16" s="1"/>
  <c r="J27" i="16"/>
  <c r="C57" i="2"/>
  <c r="A56" i="2" l="1"/>
  <c r="B57" i="2"/>
  <c r="O29" i="17"/>
  <c r="P29" i="17" s="1"/>
  <c r="Q29" i="17" s="1"/>
  <c r="R29" i="17" s="1"/>
  <c r="N28" i="17"/>
  <c r="P32" i="10"/>
  <c r="Q32" i="10"/>
  <c r="O32" i="10"/>
  <c r="M88" i="1"/>
  <c r="N87" i="1"/>
  <c r="P87" i="1" s="1"/>
  <c r="Q87" i="1" s="1"/>
  <c r="S87" i="1" s="1"/>
  <c r="R87" i="1" s="1"/>
  <c r="T87" i="1" s="1"/>
  <c r="N33" i="10"/>
  <c r="M32" i="10"/>
  <c r="C58" i="2"/>
  <c r="K29" i="16"/>
  <c r="L29" i="16" s="1"/>
  <c r="J28" i="16"/>
  <c r="O30" i="17" l="1"/>
  <c r="P30" i="17" s="1"/>
  <c r="Q30" i="17" s="1"/>
  <c r="R30" i="17" s="1"/>
  <c r="N29" i="17"/>
  <c r="B58" i="2"/>
  <c r="A57" i="2"/>
  <c r="P33" i="10"/>
  <c r="Q33" i="10"/>
  <c r="O33" i="10"/>
  <c r="N34" i="10"/>
  <c r="M33" i="10"/>
  <c r="N88" i="1"/>
  <c r="P88" i="1" s="1"/>
  <c r="Q88" i="1" s="1"/>
  <c r="S88" i="1" s="1"/>
  <c r="R88" i="1" s="1"/>
  <c r="T88" i="1" s="1"/>
  <c r="M89" i="1"/>
  <c r="K30" i="16"/>
  <c r="L30" i="16" s="1"/>
  <c r="J29" i="16"/>
  <c r="C59" i="2"/>
  <c r="B59" i="2" l="1"/>
  <c r="A58" i="2"/>
  <c r="N30" i="17"/>
  <c r="O31" i="17"/>
  <c r="P31" i="17" s="1"/>
  <c r="Q31" i="17" s="1"/>
  <c r="R31" i="17" s="1"/>
  <c r="O34" i="10"/>
  <c r="P34" i="10"/>
  <c r="Q34" i="10"/>
  <c r="N35" i="10"/>
  <c r="M34" i="10"/>
  <c r="N89" i="1"/>
  <c r="P89" i="1" s="1"/>
  <c r="Q89" i="1" s="1"/>
  <c r="S89" i="1" s="1"/>
  <c r="R89" i="1" s="1"/>
  <c r="T89" i="1" s="1"/>
  <c r="M90" i="1"/>
  <c r="C60" i="2"/>
  <c r="K31" i="16"/>
  <c r="L31" i="16" s="1"/>
  <c r="J30" i="16"/>
  <c r="N31" i="17" l="1"/>
  <c r="O32" i="17"/>
  <c r="P32" i="17" s="1"/>
  <c r="Q32" i="17" s="1"/>
  <c r="R32" i="17" s="1"/>
  <c r="B60" i="2"/>
  <c r="A59" i="2"/>
  <c r="O35" i="10"/>
  <c r="P35" i="10"/>
  <c r="Q35" i="10"/>
  <c r="M91" i="1"/>
  <c r="N90" i="1"/>
  <c r="P90" i="1" s="1"/>
  <c r="Q90" i="1" s="1"/>
  <c r="S90" i="1" s="1"/>
  <c r="R90" i="1" s="1"/>
  <c r="T90" i="1" s="1"/>
  <c r="M35" i="10"/>
  <c r="N36" i="10"/>
  <c r="K32" i="16"/>
  <c r="L32" i="16" s="1"/>
  <c r="J31" i="16"/>
  <c r="C61" i="2"/>
  <c r="B61" i="2" l="1"/>
  <c r="A60" i="2"/>
  <c r="O33" i="17"/>
  <c r="P33" i="17" s="1"/>
  <c r="Q33" i="17" s="1"/>
  <c r="R33" i="17" s="1"/>
  <c r="N32" i="17"/>
  <c r="O36" i="10"/>
  <c r="Q36" i="10"/>
  <c r="P36" i="10"/>
  <c r="M36" i="10"/>
  <c r="N37" i="10"/>
  <c r="N91" i="1"/>
  <c r="P91" i="1" s="1"/>
  <c r="Q91" i="1" s="1"/>
  <c r="S91" i="1" s="1"/>
  <c r="R91" i="1" s="1"/>
  <c r="T91" i="1" s="1"/>
  <c r="M92" i="1"/>
  <c r="C62" i="2"/>
  <c r="J32" i="16"/>
  <c r="K33" i="16"/>
  <c r="L33" i="16" s="1"/>
  <c r="O34" i="17" l="1"/>
  <c r="P34" i="17" s="1"/>
  <c r="Q34" i="17" s="1"/>
  <c r="R34" i="17" s="1"/>
  <c r="N33" i="17"/>
  <c r="B62" i="2"/>
  <c r="A61" i="2"/>
  <c r="P37" i="10"/>
  <c r="Q37" i="10"/>
  <c r="O37" i="10"/>
  <c r="N38" i="10"/>
  <c r="M37" i="10"/>
  <c r="M93" i="1"/>
  <c r="N92" i="1"/>
  <c r="P92" i="1" s="1"/>
  <c r="Q92" i="1" s="1"/>
  <c r="S92" i="1" s="1"/>
  <c r="R92" i="1" s="1"/>
  <c r="T92" i="1" s="1"/>
  <c r="K34" i="16"/>
  <c r="L34" i="16" s="1"/>
  <c r="J33" i="16"/>
  <c r="C63" i="2"/>
  <c r="B63" i="2" l="1"/>
  <c r="A62" i="2"/>
  <c r="N34" i="17"/>
  <c r="O35" i="17"/>
  <c r="P35" i="17" s="1"/>
  <c r="Q35" i="17" s="1"/>
  <c r="R35" i="17" s="1"/>
  <c r="Q38" i="10"/>
  <c r="P38" i="10"/>
  <c r="O38" i="10"/>
  <c r="N93" i="1"/>
  <c r="P93" i="1" s="1"/>
  <c r="Q93" i="1" s="1"/>
  <c r="S93" i="1" s="1"/>
  <c r="R93" i="1" s="1"/>
  <c r="T93" i="1" s="1"/>
  <c r="M94" i="1"/>
  <c r="T8" i="10"/>
  <c r="M38" i="10"/>
  <c r="K35" i="16"/>
  <c r="L35" i="16" s="1"/>
  <c r="J34" i="16"/>
  <c r="C64" i="2"/>
  <c r="O36" i="17" l="1"/>
  <c r="P36" i="17" s="1"/>
  <c r="Q36" i="17" s="1"/>
  <c r="R36" i="17" s="1"/>
  <c r="N35" i="17"/>
  <c r="B64" i="2"/>
  <c r="A63" i="2"/>
  <c r="V8" i="10"/>
  <c r="W8" i="10"/>
  <c r="U8" i="10"/>
  <c r="S6" i="10"/>
  <c r="T9" i="10"/>
  <c r="S8" i="10"/>
  <c r="N94" i="1"/>
  <c r="P94" i="1" s="1"/>
  <c r="Q94" i="1" s="1"/>
  <c r="S94" i="1" s="1"/>
  <c r="R94" i="1" s="1"/>
  <c r="T94" i="1" s="1"/>
  <c r="M95" i="1"/>
  <c r="O5" i="16"/>
  <c r="P5" i="16" s="1"/>
  <c r="J35" i="16"/>
  <c r="H34" i="2"/>
  <c r="G34" i="2" l="1"/>
  <c r="A64" i="2"/>
  <c r="U6" i="17"/>
  <c r="V6" i="17" s="1"/>
  <c r="W6" i="17" s="1"/>
  <c r="X6" i="17" s="1"/>
  <c r="N36" i="17"/>
  <c r="U9" i="10"/>
  <c r="W9" i="10"/>
  <c r="V9" i="10"/>
  <c r="S9" i="10"/>
  <c r="T10" i="10"/>
  <c r="N95" i="1"/>
  <c r="P95" i="1" s="1"/>
  <c r="Q95" i="1" s="1"/>
  <c r="S95" i="1" s="1"/>
  <c r="R95" i="1" s="1"/>
  <c r="T95" i="1" s="1"/>
  <c r="M96" i="1"/>
  <c r="H35" i="2"/>
  <c r="O6" i="16"/>
  <c r="P6" i="16" s="1"/>
  <c r="N5" i="16"/>
  <c r="N4" i="16"/>
  <c r="T4" i="17" l="1"/>
  <c r="U7" i="17"/>
  <c r="V7" i="17" s="1"/>
  <c r="W7" i="17" s="1"/>
  <c r="X7" i="17" s="1"/>
  <c r="T6" i="17"/>
  <c r="F34" i="2"/>
  <c r="I33" i="2"/>
  <c r="G35" i="2"/>
  <c r="V10" i="10"/>
  <c r="W10" i="10"/>
  <c r="U10" i="10"/>
  <c r="S10" i="10"/>
  <c r="T11" i="10"/>
  <c r="M97" i="1"/>
  <c r="N96" i="1"/>
  <c r="P96" i="1" s="1"/>
  <c r="Q96" i="1" s="1"/>
  <c r="S96" i="1" s="1"/>
  <c r="R96" i="1" s="1"/>
  <c r="T96" i="1" s="1"/>
  <c r="O7" i="16"/>
  <c r="P7" i="16" s="1"/>
  <c r="N6" i="16"/>
  <c r="H36" i="2"/>
  <c r="G36" i="2" l="1"/>
  <c r="F35" i="2"/>
  <c r="T7" i="17"/>
  <c r="U8" i="17"/>
  <c r="V8" i="17" s="1"/>
  <c r="W8" i="17" s="1"/>
  <c r="X8" i="17" s="1"/>
  <c r="W11" i="10"/>
  <c r="U11" i="10"/>
  <c r="V11" i="10"/>
  <c r="M98" i="1"/>
  <c r="N97" i="1"/>
  <c r="P97" i="1" s="1"/>
  <c r="Q97" i="1" s="1"/>
  <c r="S97" i="1" s="1"/>
  <c r="R97" i="1" s="1"/>
  <c r="T97" i="1" s="1"/>
  <c r="S11" i="10"/>
  <c r="T12" i="10"/>
  <c r="O8" i="16"/>
  <c r="P8" i="16" s="1"/>
  <c r="N7" i="16"/>
  <c r="H37" i="2"/>
  <c r="T8" i="17" l="1"/>
  <c r="U9" i="17"/>
  <c r="V9" i="17" s="1"/>
  <c r="W9" i="17" s="1"/>
  <c r="X9" i="17" s="1"/>
  <c r="F36" i="2"/>
  <c r="G37" i="2"/>
  <c r="W12" i="10"/>
  <c r="U12" i="10"/>
  <c r="V12" i="10"/>
  <c r="T13" i="10"/>
  <c r="S12" i="10"/>
  <c r="N98" i="1"/>
  <c r="P98" i="1" s="1"/>
  <c r="Q98" i="1" s="1"/>
  <c r="S98" i="1" s="1"/>
  <c r="R98" i="1" s="1"/>
  <c r="T98" i="1" s="1"/>
  <c r="M99" i="1"/>
  <c r="O9" i="16"/>
  <c r="P9" i="16" s="1"/>
  <c r="N8" i="16"/>
  <c r="H38" i="2"/>
  <c r="F37" i="2" l="1"/>
  <c r="G38" i="2"/>
  <c r="U10" i="17"/>
  <c r="V10" i="17" s="1"/>
  <c r="W10" i="17" s="1"/>
  <c r="X10" i="17" s="1"/>
  <c r="T9" i="17"/>
  <c r="V13" i="10"/>
  <c r="U13" i="10"/>
  <c r="W13" i="10"/>
  <c r="N99" i="1"/>
  <c r="P99" i="1" s="1"/>
  <c r="Q99" i="1" s="1"/>
  <c r="S99" i="1" s="1"/>
  <c r="R99" i="1" s="1"/>
  <c r="T99" i="1" s="1"/>
  <c r="M100" i="1"/>
  <c r="S13" i="10"/>
  <c r="T14" i="10"/>
  <c r="H39" i="2"/>
  <c r="O10" i="16"/>
  <c r="P10" i="16" s="1"/>
  <c r="N9" i="16"/>
  <c r="T10" i="17" l="1"/>
  <c r="U11" i="17"/>
  <c r="V11" i="17" s="1"/>
  <c r="W11" i="17" s="1"/>
  <c r="X11" i="17" s="1"/>
  <c r="G39" i="2"/>
  <c r="F38" i="2"/>
  <c r="W14" i="10"/>
  <c r="V14" i="10"/>
  <c r="U14" i="10"/>
  <c r="M101" i="1"/>
  <c r="N100" i="1"/>
  <c r="P100" i="1" s="1"/>
  <c r="Q100" i="1" s="1"/>
  <c r="S100" i="1" s="1"/>
  <c r="R100" i="1" s="1"/>
  <c r="T100" i="1" s="1"/>
  <c r="T15" i="10"/>
  <c r="S14" i="10"/>
  <c r="O11" i="16"/>
  <c r="P11" i="16" s="1"/>
  <c r="N10" i="16"/>
  <c r="H40" i="2"/>
  <c r="G40" i="2" l="1"/>
  <c r="F39" i="2"/>
  <c r="T11" i="17"/>
  <c r="U12" i="17"/>
  <c r="V12" i="17" s="1"/>
  <c r="W12" i="17" s="1"/>
  <c r="X12" i="17" s="1"/>
  <c r="U15" i="10"/>
  <c r="W15" i="10"/>
  <c r="V15" i="10"/>
  <c r="T16" i="10"/>
  <c r="S15" i="10"/>
  <c r="N101" i="1"/>
  <c r="P101" i="1" s="1"/>
  <c r="Q101" i="1" s="1"/>
  <c r="S101" i="1" s="1"/>
  <c r="R101" i="1" s="1"/>
  <c r="T101" i="1" s="1"/>
  <c r="M102" i="1"/>
  <c r="H41" i="2"/>
  <c r="O12" i="16"/>
  <c r="P12" i="16" s="1"/>
  <c r="N11" i="16"/>
  <c r="U13" i="17" l="1"/>
  <c r="V13" i="17" s="1"/>
  <c r="W13" i="17" s="1"/>
  <c r="X13" i="17" s="1"/>
  <c r="T12" i="17"/>
  <c r="F40" i="2"/>
  <c r="G41" i="2"/>
  <c r="V16" i="10"/>
  <c r="W16" i="10"/>
  <c r="U16" i="10"/>
  <c r="S16" i="10"/>
  <c r="T17" i="10"/>
  <c r="N102" i="1"/>
  <c r="P102" i="1" s="1"/>
  <c r="Q102" i="1" s="1"/>
  <c r="S102" i="1" s="1"/>
  <c r="R102" i="1" s="1"/>
  <c r="T102" i="1" s="1"/>
  <c r="M103" i="1"/>
  <c r="O13" i="16"/>
  <c r="P13" i="16" s="1"/>
  <c r="N12" i="16"/>
  <c r="H42" i="2"/>
  <c r="G42" i="2" l="1"/>
  <c r="F41" i="2"/>
  <c r="U14" i="17"/>
  <c r="V14" i="17" s="1"/>
  <c r="W14" i="17" s="1"/>
  <c r="X14" i="17" s="1"/>
  <c r="T13" i="17"/>
  <c r="W17" i="10"/>
  <c r="U17" i="10"/>
  <c r="V17" i="10"/>
  <c r="S17" i="10"/>
  <c r="T18" i="10"/>
  <c r="N103" i="1"/>
  <c r="P103" i="1" s="1"/>
  <c r="Q103" i="1" s="1"/>
  <c r="S103" i="1" s="1"/>
  <c r="R103" i="1" s="1"/>
  <c r="T103" i="1" s="1"/>
  <c r="M104" i="1"/>
  <c r="H43" i="2"/>
  <c r="O14" i="16"/>
  <c r="P14" i="16" s="1"/>
  <c r="N13" i="16"/>
  <c r="T14" i="17" l="1"/>
  <c r="U15" i="17"/>
  <c r="V15" i="17" s="1"/>
  <c r="W15" i="17" s="1"/>
  <c r="X15" i="17" s="1"/>
  <c r="G43" i="2"/>
  <c r="F42" i="2"/>
  <c r="W18" i="10"/>
  <c r="V18" i="10"/>
  <c r="U18" i="10"/>
  <c r="T19" i="10"/>
  <c r="S18" i="10"/>
  <c r="M105" i="1"/>
  <c r="N104" i="1"/>
  <c r="P104" i="1" s="1"/>
  <c r="Q104" i="1" s="1"/>
  <c r="S104" i="1" s="1"/>
  <c r="R104" i="1" s="1"/>
  <c r="T104" i="1" s="1"/>
  <c r="O15" i="16"/>
  <c r="P15" i="16" s="1"/>
  <c r="N14" i="16"/>
  <c r="H44" i="2"/>
  <c r="G44" i="2" l="1"/>
  <c r="F43" i="2"/>
  <c r="T15" i="17"/>
  <c r="U16" i="17"/>
  <c r="V16" i="17" s="1"/>
  <c r="W16" i="17" s="1"/>
  <c r="X16" i="17" s="1"/>
  <c r="V19" i="10"/>
  <c r="W19" i="10"/>
  <c r="U19" i="10"/>
  <c r="T20" i="10"/>
  <c r="S19" i="10"/>
  <c r="M106" i="1"/>
  <c r="N105" i="1"/>
  <c r="P105" i="1" s="1"/>
  <c r="Q105" i="1" s="1"/>
  <c r="S105" i="1" s="1"/>
  <c r="R105" i="1" s="1"/>
  <c r="T105" i="1" s="1"/>
  <c r="H45" i="2"/>
  <c r="O16" i="16"/>
  <c r="P16" i="16" s="1"/>
  <c r="N15" i="16"/>
  <c r="T16" i="17" l="1"/>
  <c r="U17" i="17"/>
  <c r="V17" i="17" s="1"/>
  <c r="W17" i="17" s="1"/>
  <c r="X17" i="17" s="1"/>
  <c r="G45" i="2"/>
  <c r="F44" i="2"/>
  <c r="V20" i="10"/>
  <c r="W20" i="10"/>
  <c r="U20" i="10"/>
  <c r="T21" i="10"/>
  <c r="S20" i="10"/>
  <c r="M107" i="1"/>
  <c r="N106" i="1"/>
  <c r="P106" i="1" s="1"/>
  <c r="Q106" i="1" s="1"/>
  <c r="S106" i="1" s="1"/>
  <c r="R106" i="1" s="1"/>
  <c r="T106" i="1" s="1"/>
  <c r="O17" i="16"/>
  <c r="P17" i="16" s="1"/>
  <c r="N16" i="16"/>
  <c r="H46" i="2"/>
  <c r="G46" i="2" l="1"/>
  <c r="F45" i="2"/>
  <c r="U18" i="17"/>
  <c r="V18" i="17" s="1"/>
  <c r="W18" i="17" s="1"/>
  <c r="X18" i="17" s="1"/>
  <c r="T17" i="17"/>
  <c r="U21" i="10"/>
  <c r="V21" i="10"/>
  <c r="W21" i="10"/>
  <c r="M108" i="1"/>
  <c r="N107" i="1"/>
  <c r="P107" i="1" s="1"/>
  <c r="Q107" i="1" s="1"/>
  <c r="S107" i="1" s="1"/>
  <c r="R107" i="1" s="1"/>
  <c r="T107" i="1" s="1"/>
  <c r="S21" i="10"/>
  <c r="T22" i="10"/>
  <c r="H47" i="2"/>
  <c r="O18" i="16"/>
  <c r="P18" i="16" s="1"/>
  <c r="N17" i="16"/>
  <c r="T18" i="17" l="1"/>
  <c r="U19" i="17"/>
  <c r="V19" i="17" s="1"/>
  <c r="W19" i="17" s="1"/>
  <c r="X19" i="17" s="1"/>
  <c r="G47" i="2"/>
  <c r="F46" i="2"/>
  <c r="U22" i="10"/>
  <c r="V22" i="10"/>
  <c r="W22" i="10"/>
  <c r="S22" i="10"/>
  <c r="T23" i="10"/>
  <c r="N108" i="1"/>
  <c r="P108" i="1" s="1"/>
  <c r="Q108" i="1" s="1"/>
  <c r="S108" i="1" s="1"/>
  <c r="R108" i="1" s="1"/>
  <c r="T108" i="1" s="1"/>
  <c r="M109" i="1"/>
  <c r="O19" i="16"/>
  <c r="P19" i="16" s="1"/>
  <c r="N18" i="16"/>
  <c r="H48" i="2"/>
  <c r="G48" i="2" l="1"/>
  <c r="F47" i="2"/>
  <c r="T19" i="17"/>
  <c r="U20" i="17"/>
  <c r="V20" i="17" s="1"/>
  <c r="W20" i="17" s="1"/>
  <c r="X20" i="17" s="1"/>
  <c r="U23" i="10"/>
  <c r="W23" i="10"/>
  <c r="V23" i="10"/>
  <c r="S23" i="10"/>
  <c r="T24" i="10"/>
  <c r="N109" i="1"/>
  <c r="P109" i="1" s="1"/>
  <c r="Q109" i="1" s="1"/>
  <c r="S109" i="1" s="1"/>
  <c r="R109" i="1" s="1"/>
  <c r="T109" i="1" s="1"/>
  <c r="M110" i="1"/>
  <c r="H49" i="2"/>
  <c r="O20" i="16"/>
  <c r="P20" i="16" s="1"/>
  <c r="N19" i="16"/>
  <c r="T20" i="17" l="1"/>
  <c r="U21" i="17"/>
  <c r="V21" i="17" s="1"/>
  <c r="W21" i="17" s="1"/>
  <c r="X21" i="17" s="1"/>
  <c r="G49" i="2"/>
  <c r="F48" i="2"/>
  <c r="U24" i="10"/>
  <c r="V24" i="10"/>
  <c r="W24" i="10"/>
  <c r="M111" i="1"/>
  <c r="N110" i="1"/>
  <c r="P110" i="1" s="1"/>
  <c r="Q110" i="1" s="1"/>
  <c r="S110" i="1" s="1"/>
  <c r="R110" i="1" s="1"/>
  <c r="T110" i="1" s="1"/>
  <c r="S24" i="10"/>
  <c r="T25" i="10"/>
  <c r="O21" i="16"/>
  <c r="P21" i="16" s="1"/>
  <c r="N20" i="16"/>
  <c r="H50" i="2"/>
  <c r="G50" i="2" l="1"/>
  <c r="F49" i="2"/>
  <c r="T21" i="17"/>
  <c r="U22" i="17"/>
  <c r="V22" i="17" s="1"/>
  <c r="W22" i="17" s="1"/>
  <c r="X22" i="17" s="1"/>
  <c r="W25" i="10"/>
  <c r="U25" i="10"/>
  <c r="V25" i="10"/>
  <c r="S25" i="10"/>
  <c r="T26" i="10"/>
  <c r="N111" i="1"/>
  <c r="P111" i="1" s="1"/>
  <c r="Q111" i="1" s="1"/>
  <c r="S111" i="1" s="1"/>
  <c r="R111" i="1" s="1"/>
  <c r="T111" i="1" s="1"/>
  <c r="M112" i="1"/>
  <c r="H51" i="2"/>
  <c r="O22" i="16"/>
  <c r="P22" i="16" s="1"/>
  <c r="N21" i="16"/>
  <c r="U23" i="17" l="1"/>
  <c r="V23" i="17" s="1"/>
  <c r="W23" i="17" s="1"/>
  <c r="X23" i="17" s="1"/>
  <c r="T22" i="17"/>
  <c r="G51" i="2"/>
  <c r="F50" i="2"/>
  <c r="W26" i="10"/>
  <c r="U26" i="10"/>
  <c r="V26" i="10"/>
  <c r="T27" i="10"/>
  <c r="S26" i="10"/>
  <c r="N112" i="1"/>
  <c r="P112" i="1" s="1"/>
  <c r="Q112" i="1" s="1"/>
  <c r="S112" i="1" s="1"/>
  <c r="R112" i="1" s="1"/>
  <c r="T112" i="1" s="1"/>
  <c r="M113" i="1"/>
  <c r="O23" i="16"/>
  <c r="P23" i="16" s="1"/>
  <c r="N22" i="16"/>
  <c r="H52" i="2"/>
  <c r="G52" i="2" l="1"/>
  <c r="F51" i="2"/>
  <c r="T23" i="17"/>
  <c r="U24" i="17"/>
  <c r="V24" i="17" s="1"/>
  <c r="W24" i="17" s="1"/>
  <c r="X24" i="17" s="1"/>
  <c r="V27" i="10"/>
  <c r="W27" i="10"/>
  <c r="U27" i="10"/>
  <c r="M114" i="1"/>
  <c r="N113" i="1"/>
  <c r="P113" i="1" s="1"/>
  <c r="Q113" i="1" s="1"/>
  <c r="S113" i="1" s="1"/>
  <c r="R113" i="1" s="1"/>
  <c r="T113" i="1" s="1"/>
  <c r="T28" i="10"/>
  <c r="S27" i="10"/>
  <c r="H53" i="2"/>
  <c r="O24" i="16"/>
  <c r="P24" i="16" s="1"/>
  <c r="N23" i="16"/>
  <c r="T24" i="17" l="1"/>
  <c r="U25" i="17"/>
  <c r="V25" i="17" s="1"/>
  <c r="W25" i="17" s="1"/>
  <c r="X25" i="17" s="1"/>
  <c r="F52" i="2"/>
  <c r="G53" i="2"/>
  <c r="W28" i="10"/>
  <c r="V28" i="10"/>
  <c r="U28" i="10"/>
  <c r="T29" i="10"/>
  <c r="S28" i="10"/>
  <c r="N114" i="1"/>
  <c r="P114" i="1" s="1"/>
  <c r="Q114" i="1" s="1"/>
  <c r="S114" i="1" s="1"/>
  <c r="R114" i="1" s="1"/>
  <c r="T114" i="1" s="1"/>
  <c r="M115" i="1"/>
  <c r="O25" i="16"/>
  <c r="P25" i="16" s="1"/>
  <c r="N24" i="16"/>
  <c r="H54" i="2"/>
  <c r="G54" i="2" l="1"/>
  <c r="F53" i="2"/>
  <c r="T25" i="17"/>
  <c r="U26" i="17"/>
  <c r="V26" i="17" s="1"/>
  <c r="W26" i="17" s="1"/>
  <c r="X26" i="17" s="1"/>
  <c r="U29" i="10"/>
  <c r="W29" i="10"/>
  <c r="V29" i="10"/>
  <c r="S29" i="10"/>
  <c r="T30" i="10"/>
  <c r="M116" i="1"/>
  <c r="N115" i="1"/>
  <c r="P115" i="1" s="1"/>
  <c r="Q115" i="1" s="1"/>
  <c r="S115" i="1" s="1"/>
  <c r="R115" i="1" s="1"/>
  <c r="T115" i="1" s="1"/>
  <c r="H55" i="2"/>
  <c r="O26" i="16"/>
  <c r="P26" i="16" s="1"/>
  <c r="N25" i="16"/>
  <c r="T26" i="17" l="1"/>
  <c r="U27" i="17"/>
  <c r="V27" i="17" s="1"/>
  <c r="W27" i="17" s="1"/>
  <c r="X27" i="17" s="1"/>
  <c r="G55" i="2"/>
  <c r="F54" i="2"/>
  <c r="U30" i="10"/>
  <c r="V30" i="10"/>
  <c r="W30" i="10"/>
  <c r="N116" i="1"/>
  <c r="P116" i="1" s="1"/>
  <c r="Q116" i="1" s="1"/>
  <c r="S116" i="1" s="1"/>
  <c r="R116" i="1" s="1"/>
  <c r="T116" i="1" s="1"/>
  <c r="M117" i="1"/>
  <c r="S30" i="10"/>
  <c r="T31" i="10"/>
  <c r="O27" i="16"/>
  <c r="P27" i="16" s="1"/>
  <c r="N26" i="16"/>
  <c r="H56" i="2"/>
  <c r="G56" i="2" l="1"/>
  <c r="F55" i="2"/>
  <c r="U28" i="17"/>
  <c r="V28" i="17" s="1"/>
  <c r="W28" i="17" s="1"/>
  <c r="X28" i="17" s="1"/>
  <c r="T27" i="17"/>
  <c r="W31" i="10"/>
  <c r="V31" i="10"/>
  <c r="U31" i="10"/>
  <c r="S31" i="10"/>
  <c r="T32" i="10"/>
  <c r="N117" i="1"/>
  <c r="P117" i="1" s="1"/>
  <c r="Q117" i="1" s="1"/>
  <c r="S117" i="1" s="1"/>
  <c r="R117" i="1" s="1"/>
  <c r="T117" i="1" s="1"/>
  <c r="M118" i="1"/>
  <c r="H57" i="2"/>
  <c r="O28" i="16"/>
  <c r="P28" i="16" s="1"/>
  <c r="N27" i="16"/>
  <c r="U29" i="17" l="1"/>
  <c r="V29" i="17" s="1"/>
  <c r="W29" i="17" s="1"/>
  <c r="X29" i="17" s="1"/>
  <c r="T28" i="17"/>
  <c r="G57" i="2"/>
  <c r="F56" i="2"/>
  <c r="W32" i="10"/>
  <c r="U32" i="10"/>
  <c r="V32" i="10"/>
  <c r="T33" i="10"/>
  <c r="S32" i="10"/>
  <c r="M119" i="1"/>
  <c r="N118" i="1"/>
  <c r="P118" i="1" s="1"/>
  <c r="Q118" i="1" s="1"/>
  <c r="S118" i="1" s="1"/>
  <c r="R118" i="1" s="1"/>
  <c r="T118" i="1" s="1"/>
  <c r="O29" i="16"/>
  <c r="P29" i="16" s="1"/>
  <c r="N28" i="16"/>
  <c r="H58" i="2"/>
  <c r="G58" i="2" l="1"/>
  <c r="F57" i="2"/>
  <c r="T29" i="17"/>
  <c r="U30" i="17"/>
  <c r="V30" i="17" s="1"/>
  <c r="W30" i="17" s="1"/>
  <c r="X30" i="17" s="1"/>
  <c r="V33" i="10"/>
  <c r="W33" i="10"/>
  <c r="U33" i="10"/>
  <c r="S33" i="10"/>
  <c r="T34" i="10"/>
  <c r="N119" i="1"/>
  <c r="P119" i="1" s="1"/>
  <c r="Q119" i="1" s="1"/>
  <c r="S119" i="1" s="1"/>
  <c r="R119" i="1" s="1"/>
  <c r="T119" i="1" s="1"/>
  <c r="M120" i="1"/>
  <c r="H59" i="2"/>
  <c r="O30" i="16"/>
  <c r="P30" i="16" s="1"/>
  <c r="N29" i="16"/>
  <c r="U31" i="17" l="1"/>
  <c r="V31" i="17" s="1"/>
  <c r="W31" i="17" s="1"/>
  <c r="X31" i="17" s="1"/>
  <c r="T30" i="17"/>
  <c r="F58" i="2"/>
  <c r="G59" i="2"/>
  <c r="V34" i="10"/>
  <c r="W34" i="10"/>
  <c r="U34" i="10"/>
  <c r="T35" i="10"/>
  <c r="S34" i="10"/>
  <c r="M121" i="1"/>
  <c r="N120" i="1"/>
  <c r="P120" i="1" s="1"/>
  <c r="Q120" i="1" s="1"/>
  <c r="S120" i="1" s="1"/>
  <c r="R120" i="1" s="1"/>
  <c r="T120" i="1" s="1"/>
  <c r="O31" i="16"/>
  <c r="P31" i="16" s="1"/>
  <c r="N30" i="16"/>
  <c r="H60" i="2"/>
  <c r="G60" i="2" l="1"/>
  <c r="F59" i="2"/>
  <c r="U32" i="17"/>
  <c r="V32" i="17" s="1"/>
  <c r="W32" i="17" s="1"/>
  <c r="X32" i="17" s="1"/>
  <c r="T31" i="17"/>
  <c r="U35" i="10"/>
  <c r="V35" i="10"/>
  <c r="W35" i="10"/>
  <c r="N121" i="1"/>
  <c r="P121" i="1" s="1"/>
  <c r="Q121" i="1" s="1"/>
  <c r="S121" i="1" s="1"/>
  <c r="R121" i="1" s="1"/>
  <c r="T121" i="1" s="1"/>
  <c r="M122" i="1"/>
  <c r="T36" i="10"/>
  <c r="S35" i="10"/>
  <c r="O32" i="16"/>
  <c r="P32" i="16" s="1"/>
  <c r="N31" i="16"/>
  <c r="H61" i="2"/>
  <c r="U33" i="17" l="1"/>
  <c r="V33" i="17" s="1"/>
  <c r="W33" i="17" s="1"/>
  <c r="X33" i="17" s="1"/>
  <c r="T32" i="17"/>
  <c r="G61" i="2"/>
  <c r="F60" i="2"/>
  <c r="U36" i="10"/>
  <c r="V36" i="10"/>
  <c r="W36" i="10"/>
  <c r="S36" i="10"/>
  <c r="T37" i="10"/>
  <c r="N122" i="1"/>
  <c r="P122" i="1" s="1"/>
  <c r="Q122" i="1" s="1"/>
  <c r="S122" i="1" s="1"/>
  <c r="R122" i="1" s="1"/>
  <c r="T122" i="1" s="1"/>
  <c r="M123" i="1"/>
  <c r="O33" i="16"/>
  <c r="P33" i="16" s="1"/>
  <c r="N32" i="16"/>
  <c r="H62" i="2"/>
  <c r="F61" i="2" l="1"/>
  <c r="G62" i="2"/>
  <c r="U34" i="17"/>
  <c r="V34" i="17" s="1"/>
  <c r="W34" i="17" s="1"/>
  <c r="X34" i="17" s="1"/>
  <c r="T33" i="17"/>
  <c r="U37" i="10"/>
  <c r="W37" i="10"/>
  <c r="V37" i="10"/>
  <c r="Z8" i="10"/>
  <c r="S37" i="10"/>
  <c r="M124" i="1"/>
  <c r="N123" i="1"/>
  <c r="P123" i="1" s="1"/>
  <c r="Q123" i="1" s="1"/>
  <c r="S123" i="1" s="1"/>
  <c r="R123" i="1" s="1"/>
  <c r="T123" i="1" s="1"/>
  <c r="H63" i="2"/>
  <c r="N33" i="16"/>
  <c r="O34" i="16"/>
  <c r="P34" i="16" s="1"/>
  <c r="U35" i="17" l="1"/>
  <c r="V35" i="17" s="1"/>
  <c r="W35" i="17" s="1"/>
  <c r="X35" i="17" s="1"/>
  <c r="T34" i="17"/>
  <c r="G63" i="2"/>
  <c r="F62" i="2"/>
  <c r="AB8" i="10"/>
  <c r="AC8" i="10"/>
  <c r="AA8" i="10"/>
  <c r="M125" i="1"/>
  <c r="N124" i="1"/>
  <c r="P124" i="1" s="1"/>
  <c r="Q124" i="1" s="1"/>
  <c r="S124" i="1" s="1"/>
  <c r="R124" i="1" s="1"/>
  <c r="T124" i="1" s="1"/>
  <c r="Z9" i="10"/>
  <c r="Y8" i="10"/>
  <c r="Y6" i="10"/>
  <c r="S5" i="16"/>
  <c r="T5" i="16" s="1"/>
  <c r="N34" i="16"/>
  <c r="C66" i="2"/>
  <c r="B66" i="2" l="1"/>
  <c r="F63" i="2"/>
  <c r="T35" i="17"/>
  <c r="AA6" i="17"/>
  <c r="AB6" i="17" s="1"/>
  <c r="AC6" i="17" s="1"/>
  <c r="AD6" i="17" s="1"/>
  <c r="AA9" i="10"/>
  <c r="AB9" i="10"/>
  <c r="AC9" i="10"/>
  <c r="Y9" i="10"/>
  <c r="Z10" i="10"/>
  <c r="N125" i="1"/>
  <c r="P125" i="1" s="1"/>
  <c r="Q125" i="1" s="1"/>
  <c r="S125" i="1" s="1"/>
  <c r="R125" i="1" s="1"/>
  <c r="T125" i="1" s="1"/>
  <c r="M126" i="1"/>
  <c r="C67" i="2"/>
  <c r="S6" i="16"/>
  <c r="T6" i="16" s="1"/>
  <c r="R5" i="16"/>
  <c r="R4" i="16"/>
  <c r="Z4" i="17" l="1"/>
  <c r="AA7" i="17"/>
  <c r="AB7" i="17" s="1"/>
  <c r="AC7" i="17" s="1"/>
  <c r="AD7" i="17" s="1"/>
  <c r="Z6" i="17"/>
  <c r="A66" i="2"/>
  <c r="B67" i="2"/>
  <c r="D65" i="2"/>
  <c r="AA10" i="10"/>
  <c r="AB10" i="10"/>
  <c r="AC10" i="10"/>
  <c r="Y10" i="10"/>
  <c r="Z11" i="10"/>
  <c r="N126" i="1"/>
  <c r="P126" i="1" s="1"/>
  <c r="Q126" i="1" s="1"/>
  <c r="S126" i="1" s="1"/>
  <c r="R126" i="1" s="1"/>
  <c r="T126" i="1" s="1"/>
  <c r="M127" i="1"/>
  <c r="C68" i="2"/>
  <c r="S7" i="16"/>
  <c r="T7" i="16" s="1"/>
  <c r="R6" i="16"/>
  <c r="B68" i="2" l="1"/>
  <c r="A67" i="2"/>
  <c r="AA8" i="17"/>
  <c r="AB8" i="17" s="1"/>
  <c r="AC8" i="17" s="1"/>
  <c r="AD8" i="17" s="1"/>
  <c r="Z7" i="17"/>
  <c r="AA11" i="10"/>
  <c r="AC11" i="10"/>
  <c r="AB11" i="10"/>
  <c r="Y11" i="10"/>
  <c r="Z12" i="10"/>
  <c r="N127" i="1"/>
  <c r="P127" i="1" s="1"/>
  <c r="Q127" i="1" s="1"/>
  <c r="S127" i="1" s="1"/>
  <c r="R127" i="1" s="1"/>
  <c r="T127" i="1" s="1"/>
  <c r="M128" i="1"/>
  <c r="S8" i="16"/>
  <c r="T8" i="16" s="1"/>
  <c r="R7" i="16"/>
  <c r="C69" i="2"/>
  <c r="Z8" i="17" l="1"/>
  <c r="AA9" i="17"/>
  <c r="AB9" i="17" s="1"/>
  <c r="AC9" i="17" s="1"/>
  <c r="AD9" i="17" s="1"/>
  <c r="B69" i="2"/>
  <c r="A68" i="2"/>
  <c r="AC12" i="10"/>
  <c r="AA12" i="10"/>
  <c r="AB12" i="10"/>
  <c r="N128" i="1"/>
  <c r="P128" i="1" s="1"/>
  <c r="Q128" i="1" s="1"/>
  <c r="S128" i="1" s="1"/>
  <c r="R128" i="1" s="1"/>
  <c r="T128" i="1" s="1"/>
  <c r="M129" i="1"/>
  <c r="Z13" i="10"/>
  <c r="Y12" i="10"/>
  <c r="C70" i="2"/>
  <c r="S9" i="16"/>
  <c r="T9" i="16" s="1"/>
  <c r="R8" i="16"/>
  <c r="B70" i="2" l="1"/>
  <c r="A69" i="2"/>
  <c r="Z9" i="17"/>
  <c r="AA10" i="17"/>
  <c r="AB10" i="17" s="1"/>
  <c r="AC10" i="17" s="1"/>
  <c r="AD10" i="17" s="1"/>
  <c r="AC13" i="10"/>
  <c r="AA13" i="10"/>
  <c r="AB13" i="10"/>
  <c r="Z14" i="10"/>
  <c r="Y13" i="10"/>
  <c r="M130" i="1"/>
  <c r="N129" i="1"/>
  <c r="P129" i="1" s="1"/>
  <c r="Q129" i="1" s="1"/>
  <c r="S129" i="1" s="1"/>
  <c r="R129" i="1" s="1"/>
  <c r="T129" i="1" s="1"/>
  <c r="S10" i="16"/>
  <c r="T10" i="16" s="1"/>
  <c r="R9" i="16"/>
  <c r="C71" i="2"/>
  <c r="AA11" i="17" l="1"/>
  <c r="AB11" i="17" s="1"/>
  <c r="AC11" i="17" s="1"/>
  <c r="AD11" i="17" s="1"/>
  <c r="Z10" i="17"/>
  <c r="A70" i="2"/>
  <c r="B71" i="2"/>
  <c r="AA14" i="10"/>
  <c r="AC14" i="10"/>
  <c r="AB14" i="10"/>
  <c r="M131" i="1"/>
  <c r="N130" i="1"/>
  <c r="P130" i="1" s="1"/>
  <c r="Q130" i="1" s="1"/>
  <c r="S130" i="1" s="1"/>
  <c r="R130" i="1" s="1"/>
  <c r="T130" i="1" s="1"/>
  <c r="Z15" i="10"/>
  <c r="Y14" i="10"/>
  <c r="C72" i="2"/>
  <c r="S11" i="16"/>
  <c r="T11" i="16" s="1"/>
  <c r="R10" i="16"/>
  <c r="A71" i="2" l="1"/>
  <c r="B72" i="2"/>
  <c r="AA12" i="17"/>
  <c r="AB12" i="17" s="1"/>
  <c r="AC12" i="17" s="1"/>
  <c r="AD12" i="17" s="1"/>
  <c r="Z11" i="17"/>
  <c r="AB15" i="10"/>
  <c r="AA15" i="10"/>
  <c r="AC15" i="10"/>
  <c r="Z16" i="10"/>
  <c r="Y15" i="10"/>
  <c r="M132" i="1"/>
  <c r="N131" i="1"/>
  <c r="P131" i="1" s="1"/>
  <c r="Q131" i="1" s="1"/>
  <c r="S131" i="1" s="1"/>
  <c r="R131" i="1" s="1"/>
  <c r="T131" i="1" s="1"/>
  <c r="S12" i="16"/>
  <c r="T12" i="16" s="1"/>
  <c r="R11" i="16"/>
  <c r="C73" i="2"/>
  <c r="Z12" i="17" l="1"/>
  <c r="AA13" i="17"/>
  <c r="AB13" i="17" s="1"/>
  <c r="AC13" i="17" s="1"/>
  <c r="AD13" i="17" s="1"/>
  <c r="B73" i="2"/>
  <c r="A72" i="2"/>
  <c r="AA16" i="10"/>
  <c r="AB16" i="10"/>
  <c r="AC16" i="10"/>
  <c r="M133" i="1"/>
  <c r="N132" i="1"/>
  <c r="P132" i="1" s="1"/>
  <c r="Q132" i="1" s="1"/>
  <c r="S132" i="1" s="1"/>
  <c r="R132" i="1" s="1"/>
  <c r="T132" i="1" s="1"/>
  <c r="Y16" i="10"/>
  <c r="Z17" i="10"/>
  <c r="C74" i="2"/>
  <c r="S13" i="16"/>
  <c r="T13" i="16" s="1"/>
  <c r="R12" i="16"/>
  <c r="B74" i="2" l="1"/>
  <c r="A73" i="2"/>
  <c r="AA14" i="17"/>
  <c r="AB14" i="17" s="1"/>
  <c r="AC14" i="17" s="1"/>
  <c r="AD14" i="17" s="1"/>
  <c r="Z13" i="17"/>
  <c r="AA17" i="10"/>
  <c r="AB17" i="10"/>
  <c r="AC17" i="10"/>
  <c r="Z18" i="10"/>
  <c r="Y17" i="10"/>
  <c r="N133" i="1"/>
  <c r="P133" i="1" s="1"/>
  <c r="Q133" i="1" s="1"/>
  <c r="S133" i="1" s="1"/>
  <c r="R133" i="1" s="1"/>
  <c r="T133" i="1" s="1"/>
  <c r="M134" i="1"/>
  <c r="S14" i="16"/>
  <c r="T14" i="16" s="1"/>
  <c r="R13" i="16"/>
  <c r="C75" i="2"/>
  <c r="AA15" i="17" l="1"/>
  <c r="AB15" i="17" s="1"/>
  <c r="AC15" i="17" s="1"/>
  <c r="AD15" i="17" s="1"/>
  <c r="Z14" i="17"/>
  <c r="B75" i="2"/>
  <c r="A74" i="2"/>
  <c r="AC18" i="10"/>
  <c r="AB18" i="10"/>
  <c r="AA18" i="10"/>
  <c r="Y18" i="10"/>
  <c r="Z19" i="10"/>
  <c r="M135" i="1"/>
  <c r="N134" i="1"/>
  <c r="P134" i="1" s="1"/>
  <c r="Q134" i="1" s="1"/>
  <c r="S134" i="1" s="1"/>
  <c r="R134" i="1" s="1"/>
  <c r="T134" i="1" s="1"/>
  <c r="S15" i="16"/>
  <c r="T15" i="16" s="1"/>
  <c r="R14" i="16"/>
  <c r="C76" i="2"/>
  <c r="B76" i="2" l="1"/>
  <c r="A75" i="2"/>
  <c r="Z15" i="17"/>
  <c r="AA16" i="17"/>
  <c r="AB16" i="17" s="1"/>
  <c r="AC16" i="17" s="1"/>
  <c r="AD16" i="17" s="1"/>
  <c r="AC19" i="10"/>
  <c r="AA19" i="10"/>
  <c r="AB19" i="10"/>
  <c r="M136" i="1"/>
  <c r="N135" i="1"/>
  <c r="P135" i="1" s="1"/>
  <c r="Q135" i="1" s="1"/>
  <c r="S135" i="1" s="1"/>
  <c r="R135" i="1" s="1"/>
  <c r="T135" i="1" s="1"/>
  <c r="Z20" i="10"/>
  <c r="Y19" i="10"/>
  <c r="C77" i="2"/>
  <c r="S16" i="16"/>
  <c r="T16" i="16" s="1"/>
  <c r="R15" i="16"/>
  <c r="AA17" i="17" l="1"/>
  <c r="AB17" i="17" s="1"/>
  <c r="AC17" i="17" s="1"/>
  <c r="AD17" i="17" s="1"/>
  <c r="Z16" i="17"/>
  <c r="B77" i="2"/>
  <c r="A76" i="2"/>
  <c r="AC20" i="10"/>
  <c r="AA20" i="10"/>
  <c r="AB20" i="10"/>
  <c r="Z21" i="10"/>
  <c r="Y20" i="10"/>
  <c r="M137" i="1"/>
  <c r="N136" i="1"/>
  <c r="P136" i="1" s="1"/>
  <c r="Q136" i="1" s="1"/>
  <c r="S136" i="1" s="1"/>
  <c r="R136" i="1" s="1"/>
  <c r="T136" i="1" s="1"/>
  <c r="S17" i="16"/>
  <c r="T17" i="16" s="1"/>
  <c r="R16" i="16"/>
  <c r="C78" i="2"/>
  <c r="B78" i="2" l="1"/>
  <c r="A77" i="2"/>
  <c r="Z17" i="17"/>
  <c r="AA18" i="17"/>
  <c r="AB18" i="17" s="1"/>
  <c r="AC18" i="17" s="1"/>
  <c r="AD18" i="17" s="1"/>
  <c r="AB21" i="10"/>
  <c r="AC21" i="10"/>
  <c r="AA21" i="10"/>
  <c r="Z22" i="10"/>
  <c r="Y21" i="10"/>
  <c r="N137" i="1"/>
  <c r="P137" i="1" s="1"/>
  <c r="Q137" i="1" s="1"/>
  <c r="S137" i="1" s="1"/>
  <c r="R137" i="1" s="1"/>
  <c r="T137" i="1" s="1"/>
  <c r="M138" i="1"/>
  <c r="C79" i="2"/>
  <c r="S18" i="16"/>
  <c r="T18" i="16" s="1"/>
  <c r="R17" i="16"/>
  <c r="AA19" i="17" l="1"/>
  <c r="AB19" i="17" s="1"/>
  <c r="AC19" i="17" s="1"/>
  <c r="AD19" i="17" s="1"/>
  <c r="Z18" i="17"/>
  <c r="B79" i="2"/>
  <c r="A78" i="2"/>
  <c r="AB22" i="10"/>
  <c r="AC22" i="10"/>
  <c r="AA22" i="10"/>
  <c r="Z23" i="10"/>
  <c r="Y22" i="10"/>
  <c r="M139" i="1"/>
  <c r="N138" i="1"/>
  <c r="P138" i="1" s="1"/>
  <c r="Q138" i="1" s="1"/>
  <c r="S138" i="1" s="1"/>
  <c r="R138" i="1" s="1"/>
  <c r="T138" i="1" s="1"/>
  <c r="C80" i="2"/>
  <c r="S19" i="16"/>
  <c r="T19" i="16" s="1"/>
  <c r="R18" i="16"/>
  <c r="B80" i="2" l="1"/>
  <c r="A79" i="2"/>
  <c r="Z19" i="17"/>
  <c r="AA20" i="17"/>
  <c r="AB20" i="17" s="1"/>
  <c r="AC20" i="17" s="1"/>
  <c r="AD20" i="17" s="1"/>
  <c r="AA23" i="10"/>
  <c r="AB23" i="10"/>
  <c r="AC23" i="10"/>
  <c r="N139" i="1"/>
  <c r="P139" i="1" s="1"/>
  <c r="Q139" i="1" s="1"/>
  <c r="S139" i="1" s="1"/>
  <c r="R139" i="1" s="1"/>
  <c r="T139" i="1" s="1"/>
  <c r="M140" i="1"/>
  <c r="Z24" i="10"/>
  <c r="Y23" i="10"/>
  <c r="S20" i="16"/>
  <c r="T20" i="16" s="1"/>
  <c r="R19" i="16"/>
  <c r="C81" i="2"/>
  <c r="AA21" i="17" l="1"/>
  <c r="AB21" i="17" s="1"/>
  <c r="AC21" i="17" s="1"/>
  <c r="AD21" i="17" s="1"/>
  <c r="Z20" i="17"/>
  <c r="B81" i="2"/>
  <c r="A80" i="2"/>
  <c r="AA24" i="10"/>
  <c r="AB24" i="10"/>
  <c r="AC24" i="10"/>
  <c r="Z25" i="10"/>
  <c r="Y24" i="10"/>
  <c r="N140" i="1"/>
  <c r="P140" i="1" s="1"/>
  <c r="Q140" i="1" s="1"/>
  <c r="S140" i="1" s="1"/>
  <c r="R140" i="1" s="1"/>
  <c r="T140" i="1" s="1"/>
  <c r="M141" i="1"/>
  <c r="S21" i="16"/>
  <c r="T21" i="16" s="1"/>
  <c r="R20" i="16"/>
  <c r="C82" i="2"/>
  <c r="B82" i="2" l="1"/>
  <c r="A81" i="2"/>
  <c r="Z21" i="17"/>
  <c r="AA22" i="17"/>
  <c r="AB22" i="17" s="1"/>
  <c r="AC22" i="17" s="1"/>
  <c r="AD22" i="17" s="1"/>
  <c r="AA25" i="10"/>
  <c r="AC25" i="10"/>
  <c r="AB25" i="10"/>
  <c r="Z26" i="10"/>
  <c r="Y25" i="10"/>
  <c r="N141" i="1"/>
  <c r="P141" i="1" s="1"/>
  <c r="Q141" i="1" s="1"/>
  <c r="S141" i="1" s="1"/>
  <c r="R141" i="1" s="1"/>
  <c r="T141" i="1" s="1"/>
  <c r="M142" i="1"/>
  <c r="C83" i="2"/>
  <c r="S22" i="16"/>
  <c r="T22" i="16" s="1"/>
  <c r="R21" i="16"/>
  <c r="AA23" i="17" l="1"/>
  <c r="AB23" i="17" s="1"/>
  <c r="AC23" i="17" s="1"/>
  <c r="AD23" i="17" s="1"/>
  <c r="Z22" i="17"/>
  <c r="B83" i="2"/>
  <c r="A82" i="2"/>
  <c r="AC26" i="10"/>
  <c r="AA26" i="10"/>
  <c r="AB26" i="10"/>
  <c r="Z27" i="10"/>
  <c r="Y26" i="10"/>
  <c r="N142" i="1"/>
  <c r="P142" i="1" s="1"/>
  <c r="Q142" i="1" s="1"/>
  <c r="S142" i="1" s="1"/>
  <c r="R142" i="1" s="1"/>
  <c r="T142" i="1" s="1"/>
  <c r="M143" i="1"/>
  <c r="C84" i="2"/>
  <c r="S23" i="16"/>
  <c r="T23" i="16" s="1"/>
  <c r="R22" i="16"/>
  <c r="B84" i="2" l="1"/>
  <c r="A83" i="2"/>
  <c r="AA24" i="17"/>
  <c r="AB24" i="17" s="1"/>
  <c r="AC24" i="17" s="1"/>
  <c r="AD24" i="17" s="1"/>
  <c r="Z23" i="17"/>
  <c r="AC27" i="10"/>
  <c r="AA27" i="10"/>
  <c r="AB27" i="10"/>
  <c r="N143" i="1"/>
  <c r="P143" i="1" s="1"/>
  <c r="Q143" i="1" s="1"/>
  <c r="S143" i="1" s="1"/>
  <c r="R143" i="1" s="1"/>
  <c r="T143" i="1" s="1"/>
  <c r="M144" i="1"/>
  <c r="Y27" i="10"/>
  <c r="Z28" i="10"/>
  <c r="R23" i="16"/>
  <c r="S24" i="16"/>
  <c r="T24" i="16" s="1"/>
  <c r="C85" i="2"/>
  <c r="Z24" i="17" l="1"/>
  <c r="AA25" i="17"/>
  <c r="AB25" i="17" s="1"/>
  <c r="AC25" i="17" s="1"/>
  <c r="AD25" i="17" s="1"/>
  <c r="B85" i="2"/>
  <c r="A84" i="2"/>
  <c r="AB28" i="10"/>
  <c r="AA28" i="10"/>
  <c r="AC28" i="10"/>
  <c r="N144" i="1"/>
  <c r="P144" i="1" s="1"/>
  <c r="Q144" i="1" s="1"/>
  <c r="S144" i="1" s="1"/>
  <c r="R144" i="1" s="1"/>
  <c r="T144" i="1" s="1"/>
  <c r="M145" i="1"/>
  <c r="Y28" i="10"/>
  <c r="Z29" i="10"/>
  <c r="C86" i="2"/>
  <c r="S25" i="16"/>
  <c r="T25" i="16" s="1"/>
  <c r="R24" i="16"/>
  <c r="B86" i="2" l="1"/>
  <c r="A85" i="2"/>
  <c r="Z25" i="17"/>
  <c r="AA26" i="17"/>
  <c r="AB26" i="17" s="1"/>
  <c r="AC26" i="17" s="1"/>
  <c r="AD26" i="17" s="1"/>
  <c r="AB29" i="10"/>
  <c r="AA29" i="10"/>
  <c r="AC29" i="10"/>
  <c r="N145" i="1"/>
  <c r="P145" i="1" s="1"/>
  <c r="Q145" i="1" s="1"/>
  <c r="S145" i="1" s="1"/>
  <c r="R145" i="1" s="1"/>
  <c r="T145" i="1" s="1"/>
  <c r="M146" i="1"/>
  <c r="Z30" i="10"/>
  <c r="Y29" i="10"/>
  <c r="S26" i="16"/>
  <c r="T26" i="16" s="1"/>
  <c r="R25" i="16"/>
  <c r="C87" i="2"/>
  <c r="AA27" i="17" l="1"/>
  <c r="AB27" i="17" s="1"/>
  <c r="AC27" i="17" s="1"/>
  <c r="AD27" i="17" s="1"/>
  <c r="Z26" i="17"/>
  <c r="B87" i="2"/>
  <c r="A86" i="2"/>
  <c r="AA30" i="10"/>
  <c r="AB30" i="10"/>
  <c r="AC30" i="10"/>
  <c r="Z31" i="10"/>
  <c r="Y30" i="10"/>
  <c r="M147" i="1"/>
  <c r="N146" i="1"/>
  <c r="P146" i="1" s="1"/>
  <c r="Q146" i="1" s="1"/>
  <c r="S146" i="1" s="1"/>
  <c r="R146" i="1" s="1"/>
  <c r="T146" i="1" s="1"/>
  <c r="C88" i="2"/>
  <c r="S27" i="16"/>
  <c r="T27" i="16" s="1"/>
  <c r="R26" i="16"/>
  <c r="B88" i="2" l="1"/>
  <c r="A87" i="2"/>
  <c r="Z27" i="17"/>
  <c r="AA28" i="17"/>
  <c r="AB28" i="17" s="1"/>
  <c r="AC28" i="17" s="1"/>
  <c r="AD28" i="17" s="1"/>
  <c r="AA31" i="10"/>
  <c r="AC31" i="10"/>
  <c r="AB31" i="10"/>
  <c r="N147" i="1"/>
  <c r="P147" i="1" s="1"/>
  <c r="Q147" i="1" s="1"/>
  <c r="S147" i="1" s="1"/>
  <c r="R147" i="1" s="1"/>
  <c r="T147" i="1" s="1"/>
  <c r="M148" i="1"/>
  <c r="Y31" i="10"/>
  <c r="Z32" i="10"/>
  <c r="S28" i="16"/>
  <c r="T28" i="16" s="1"/>
  <c r="R27" i="16"/>
  <c r="C89" i="2"/>
  <c r="Z28" i="17" l="1"/>
  <c r="AA29" i="17"/>
  <c r="AB29" i="17" s="1"/>
  <c r="AC29" i="17" s="1"/>
  <c r="AD29" i="17" s="1"/>
  <c r="B89" i="2"/>
  <c r="A88" i="2"/>
  <c r="AC32" i="10"/>
  <c r="AB32" i="10"/>
  <c r="AA32" i="10"/>
  <c r="Z33" i="10"/>
  <c r="Y32" i="10"/>
  <c r="M149" i="1"/>
  <c r="N148" i="1"/>
  <c r="P148" i="1" s="1"/>
  <c r="Q148" i="1" s="1"/>
  <c r="S148" i="1" s="1"/>
  <c r="R148" i="1" s="1"/>
  <c r="T148" i="1" s="1"/>
  <c r="S29" i="16"/>
  <c r="T29" i="16" s="1"/>
  <c r="R28" i="16"/>
  <c r="C90" i="2"/>
  <c r="B90" i="2" l="1"/>
  <c r="A89" i="2"/>
  <c r="Z29" i="17"/>
  <c r="AA30" i="17"/>
  <c r="AB30" i="17" s="1"/>
  <c r="AC30" i="17" s="1"/>
  <c r="AD30" i="17" s="1"/>
  <c r="AC33" i="10"/>
  <c r="AB33" i="10"/>
  <c r="AA33" i="10"/>
  <c r="Z34" i="10"/>
  <c r="Y33" i="10"/>
  <c r="N149" i="1"/>
  <c r="P149" i="1" s="1"/>
  <c r="Q149" i="1" s="1"/>
  <c r="S149" i="1" s="1"/>
  <c r="R149" i="1" s="1"/>
  <c r="T149" i="1" s="1"/>
  <c r="M150" i="1"/>
  <c r="C91" i="2"/>
  <c r="S30" i="16"/>
  <c r="T30" i="16" s="1"/>
  <c r="R29" i="16"/>
  <c r="Z30" i="17" l="1"/>
  <c r="AA31" i="17"/>
  <c r="AB31" i="17" s="1"/>
  <c r="AC31" i="17" s="1"/>
  <c r="AD31" i="17" s="1"/>
  <c r="B91" i="2"/>
  <c r="A90" i="2"/>
  <c r="AC34" i="10"/>
  <c r="AA34" i="10"/>
  <c r="AB34" i="10"/>
  <c r="M151" i="1"/>
  <c r="N150" i="1"/>
  <c r="P150" i="1" s="1"/>
  <c r="Q150" i="1" s="1"/>
  <c r="S150" i="1" s="1"/>
  <c r="R150" i="1" s="1"/>
  <c r="T150" i="1" s="1"/>
  <c r="Y34" i="10"/>
  <c r="Z35" i="10"/>
  <c r="S31" i="16"/>
  <c r="T31" i="16" s="1"/>
  <c r="R30" i="16"/>
  <c r="C92" i="2"/>
  <c r="B92" i="2" l="1"/>
  <c r="A91" i="2"/>
  <c r="AA32" i="17"/>
  <c r="AB32" i="17" s="1"/>
  <c r="AC32" i="17" s="1"/>
  <c r="AD32" i="17" s="1"/>
  <c r="Z31" i="17"/>
  <c r="AB35" i="10"/>
  <c r="AC35" i="10"/>
  <c r="AA35" i="10"/>
  <c r="Y35" i="10"/>
  <c r="Z36" i="10"/>
  <c r="M152" i="1"/>
  <c r="N151" i="1"/>
  <c r="P151" i="1" s="1"/>
  <c r="Q151" i="1" s="1"/>
  <c r="S151" i="1" s="1"/>
  <c r="R151" i="1" s="1"/>
  <c r="T151" i="1" s="1"/>
  <c r="C93" i="2"/>
  <c r="S32" i="16"/>
  <c r="T32" i="16" s="1"/>
  <c r="R31" i="16"/>
  <c r="AA33" i="17" l="1"/>
  <c r="AB33" i="17" s="1"/>
  <c r="AC33" i="17" s="1"/>
  <c r="AD33" i="17" s="1"/>
  <c r="Z32" i="17"/>
  <c r="B93" i="2"/>
  <c r="A92" i="2"/>
  <c r="AB36" i="10"/>
  <c r="AC36" i="10"/>
  <c r="AA36" i="10"/>
  <c r="N152" i="1"/>
  <c r="P152" i="1" s="1"/>
  <c r="Q152" i="1" s="1"/>
  <c r="S152" i="1" s="1"/>
  <c r="R152" i="1" s="1"/>
  <c r="T152" i="1" s="1"/>
  <c r="M153" i="1"/>
  <c r="Y36" i="10"/>
  <c r="Z37" i="10"/>
  <c r="S33" i="16"/>
  <c r="T33" i="16" s="1"/>
  <c r="R32" i="16"/>
  <c r="C94" i="2"/>
  <c r="B94" i="2" l="1"/>
  <c r="A93" i="2"/>
  <c r="AA34" i="17"/>
  <c r="AB34" i="17" s="1"/>
  <c r="AC34" i="17" s="1"/>
  <c r="AD34" i="17" s="1"/>
  <c r="Z33" i="17"/>
  <c r="AA37" i="10"/>
  <c r="AB37" i="10"/>
  <c r="AC37" i="10"/>
  <c r="Y37" i="10"/>
  <c r="Z38" i="10"/>
  <c r="N153" i="1"/>
  <c r="P153" i="1" s="1"/>
  <c r="Q153" i="1" s="1"/>
  <c r="S153" i="1" s="1"/>
  <c r="R153" i="1" s="1"/>
  <c r="T153" i="1" s="1"/>
  <c r="M154" i="1"/>
  <c r="C95" i="2"/>
  <c r="S34" i="16"/>
  <c r="T34" i="16" s="1"/>
  <c r="R33" i="16"/>
  <c r="Z34" i="17" l="1"/>
  <c r="AA35" i="17"/>
  <c r="AB35" i="17" s="1"/>
  <c r="AC35" i="17" s="1"/>
  <c r="AD35" i="17" s="1"/>
  <c r="B95" i="2"/>
  <c r="A94" i="2"/>
  <c r="AA38" i="10"/>
  <c r="AB38" i="10"/>
  <c r="AC38" i="10"/>
  <c r="AF8" i="10"/>
  <c r="Y38" i="10"/>
  <c r="N154" i="1"/>
  <c r="P154" i="1" s="1"/>
  <c r="Q154" i="1" s="1"/>
  <c r="S154" i="1" s="1"/>
  <c r="R154" i="1" s="1"/>
  <c r="T154" i="1" s="1"/>
  <c r="M155" i="1"/>
  <c r="C96" i="2"/>
  <c r="S35" i="16"/>
  <c r="T35" i="16" s="1"/>
  <c r="R34" i="16"/>
  <c r="B96" i="2" l="1"/>
  <c r="A95" i="2"/>
  <c r="Z35" i="17"/>
  <c r="AA36" i="17"/>
  <c r="AB36" i="17" s="1"/>
  <c r="AC36" i="17" s="1"/>
  <c r="AD36" i="17" s="1"/>
  <c r="AI8" i="10"/>
  <c r="AH8" i="10"/>
  <c r="AG8" i="10"/>
  <c r="AF9" i="10"/>
  <c r="AE6" i="10"/>
  <c r="AE8" i="10"/>
  <c r="N155" i="1"/>
  <c r="P155" i="1" s="1"/>
  <c r="Q155" i="1" s="1"/>
  <c r="S155" i="1" s="1"/>
  <c r="R155" i="1" s="1"/>
  <c r="T155" i="1" s="1"/>
  <c r="M156" i="1"/>
  <c r="R35" i="16"/>
  <c r="W5" i="16"/>
  <c r="X5" i="16" s="1"/>
  <c r="H66" i="2"/>
  <c r="Z36" i="17" l="1"/>
  <c r="AG6" i="17"/>
  <c r="AH6" i="17" s="1"/>
  <c r="AI6" i="17" s="1"/>
  <c r="AJ6" i="17" s="1"/>
  <c r="A96" i="2"/>
  <c r="G66" i="2"/>
  <c r="AH9" i="10"/>
  <c r="AI9" i="10"/>
  <c r="AG9" i="10"/>
  <c r="N156" i="1"/>
  <c r="P156" i="1" s="1"/>
  <c r="Q156" i="1" s="1"/>
  <c r="S156" i="1" s="1"/>
  <c r="R156" i="1" s="1"/>
  <c r="T156" i="1" s="1"/>
  <c r="M157" i="1"/>
  <c r="AF10" i="10"/>
  <c r="AE9" i="10"/>
  <c r="H67" i="2"/>
  <c r="W6" i="16"/>
  <c r="X6" i="16" s="1"/>
  <c r="V5" i="16"/>
  <c r="V4" i="16"/>
  <c r="I65" i="2" l="1"/>
  <c r="G67" i="2"/>
  <c r="F66" i="2"/>
  <c r="AF6" i="17"/>
  <c r="AF4" i="17"/>
  <c r="AG7" i="17"/>
  <c r="AH7" i="17" s="1"/>
  <c r="AI7" i="17" s="1"/>
  <c r="AJ7" i="17" s="1"/>
  <c r="AG10" i="10"/>
  <c r="AH10" i="10"/>
  <c r="AI10" i="10"/>
  <c r="AF11" i="10"/>
  <c r="AE10" i="10"/>
  <c r="N157" i="1"/>
  <c r="P157" i="1" s="1"/>
  <c r="Q157" i="1" s="1"/>
  <c r="S157" i="1" s="1"/>
  <c r="R157" i="1" s="1"/>
  <c r="T157" i="1" s="1"/>
  <c r="M158" i="1"/>
  <c r="W7" i="16"/>
  <c r="X7" i="16" s="1"/>
  <c r="V6" i="16"/>
  <c r="H68" i="2"/>
  <c r="AG8" i="17" l="1"/>
  <c r="AH8" i="17" s="1"/>
  <c r="AI8" i="17" s="1"/>
  <c r="AJ8" i="17" s="1"/>
  <c r="AF7" i="17"/>
  <c r="G68" i="2"/>
  <c r="F67" i="2"/>
  <c r="AG11" i="10"/>
  <c r="AH11" i="10"/>
  <c r="AI11" i="10"/>
  <c r="M159" i="1"/>
  <c r="N158" i="1"/>
  <c r="P158" i="1" s="1"/>
  <c r="Q158" i="1" s="1"/>
  <c r="S158" i="1" s="1"/>
  <c r="R158" i="1" s="1"/>
  <c r="T158" i="1" s="1"/>
  <c r="AF12" i="10"/>
  <c r="AE11" i="10"/>
  <c r="H69" i="2"/>
  <c r="W8" i="16"/>
  <c r="X8" i="16" s="1"/>
  <c r="V7" i="16"/>
  <c r="G69" i="2" l="1"/>
  <c r="F68" i="2"/>
  <c r="AF8" i="17"/>
  <c r="AG9" i="17"/>
  <c r="AH9" i="17" s="1"/>
  <c r="AI9" i="17" s="1"/>
  <c r="AJ9" i="17" s="1"/>
  <c r="AG12" i="10"/>
  <c r="AI12" i="10"/>
  <c r="AH12" i="10"/>
  <c r="AF13" i="10"/>
  <c r="AE12" i="10"/>
  <c r="M160" i="1"/>
  <c r="N159" i="1"/>
  <c r="P159" i="1" s="1"/>
  <c r="Q159" i="1" s="1"/>
  <c r="S159" i="1" s="1"/>
  <c r="R159" i="1" s="1"/>
  <c r="T159" i="1" s="1"/>
  <c r="W9" i="16"/>
  <c r="X9" i="16" s="1"/>
  <c r="V8" i="16"/>
  <c r="H70" i="2"/>
  <c r="AF9" i="17" l="1"/>
  <c r="AG10" i="17"/>
  <c r="AH10" i="17" s="1"/>
  <c r="AI10" i="17" s="1"/>
  <c r="AJ10" i="17" s="1"/>
  <c r="G70" i="2"/>
  <c r="F69" i="2"/>
  <c r="AI13" i="10"/>
  <c r="AG13" i="10"/>
  <c r="AH13" i="10"/>
  <c r="N160" i="1"/>
  <c r="P160" i="1" s="1"/>
  <c r="Q160" i="1" s="1"/>
  <c r="S160" i="1" s="1"/>
  <c r="R160" i="1" s="1"/>
  <c r="T160" i="1" s="1"/>
  <c r="M161" i="1"/>
  <c r="AE13" i="10"/>
  <c r="AF14" i="10"/>
  <c r="H71" i="2"/>
  <c r="W10" i="16"/>
  <c r="X10" i="16" s="1"/>
  <c r="V9" i="16"/>
  <c r="G71" i="2" l="1"/>
  <c r="F70" i="2"/>
  <c r="AG11" i="17"/>
  <c r="AH11" i="17" s="1"/>
  <c r="AI11" i="17" s="1"/>
  <c r="AJ11" i="17" s="1"/>
  <c r="AF10" i="17"/>
  <c r="AI14" i="10"/>
  <c r="AH14" i="10"/>
  <c r="AG14" i="10"/>
  <c r="AE14" i="10"/>
  <c r="AF15" i="10"/>
  <c r="M162" i="1"/>
  <c r="N161" i="1"/>
  <c r="P161" i="1" s="1"/>
  <c r="Q161" i="1" s="1"/>
  <c r="S161" i="1" s="1"/>
  <c r="R161" i="1" s="1"/>
  <c r="T161" i="1" s="1"/>
  <c r="W11" i="16"/>
  <c r="X11" i="16" s="1"/>
  <c r="V10" i="16"/>
  <c r="H72" i="2"/>
  <c r="AG12" i="17" l="1"/>
  <c r="AH12" i="17" s="1"/>
  <c r="AI12" i="17" s="1"/>
  <c r="AJ12" i="17" s="1"/>
  <c r="AF11" i="17"/>
  <c r="G72" i="2"/>
  <c r="F71" i="2"/>
  <c r="AG15" i="10"/>
  <c r="AI15" i="10"/>
  <c r="AH15" i="10"/>
  <c r="AF16" i="10"/>
  <c r="AE15" i="10"/>
  <c r="N162" i="1"/>
  <c r="P162" i="1" s="1"/>
  <c r="Q162" i="1" s="1"/>
  <c r="S162" i="1" s="1"/>
  <c r="R162" i="1" s="1"/>
  <c r="T162" i="1" s="1"/>
  <c r="M163" i="1"/>
  <c r="H73" i="2"/>
  <c r="W12" i="16"/>
  <c r="X12" i="16" s="1"/>
  <c r="V11" i="16"/>
  <c r="G73" i="2" l="1"/>
  <c r="F72" i="2"/>
  <c r="AF12" i="17"/>
  <c r="AG13" i="17"/>
  <c r="AH13" i="17" s="1"/>
  <c r="AI13" i="17" s="1"/>
  <c r="AJ13" i="17" s="1"/>
  <c r="AH16" i="10"/>
  <c r="AI16" i="10"/>
  <c r="AG16" i="10"/>
  <c r="AF17" i="10"/>
  <c r="AE16" i="10"/>
  <c r="M164" i="1"/>
  <c r="N163" i="1"/>
  <c r="P163" i="1" s="1"/>
  <c r="Q163" i="1" s="1"/>
  <c r="S163" i="1" s="1"/>
  <c r="R163" i="1" s="1"/>
  <c r="T163" i="1" s="1"/>
  <c r="W13" i="16"/>
  <c r="X13" i="16" s="1"/>
  <c r="V12" i="16"/>
  <c r="H74" i="2"/>
  <c r="AG14" i="17" l="1"/>
  <c r="AH14" i="17" s="1"/>
  <c r="AI14" i="17" s="1"/>
  <c r="AJ14" i="17" s="1"/>
  <c r="AF13" i="17"/>
  <c r="G74" i="2"/>
  <c r="F73" i="2"/>
  <c r="AH17" i="10"/>
  <c r="AG17" i="10"/>
  <c r="AI17" i="10"/>
  <c r="AE17" i="10"/>
  <c r="AF18" i="10"/>
  <c r="M165" i="1"/>
  <c r="N164" i="1"/>
  <c r="P164" i="1" s="1"/>
  <c r="Q164" i="1" s="1"/>
  <c r="S164" i="1" s="1"/>
  <c r="R164" i="1" s="1"/>
  <c r="T164" i="1" s="1"/>
  <c r="H75" i="2"/>
  <c r="W14" i="16"/>
  <c r="X14" i="16" s="1"/>
  <c r="V13" i="16"/>
  <c r="G75" i="2" l="1"/>
  <c r="F74" i="2"/>
  <c r="AF14" i="17"/>
  <c r="AG15" i="17"/>
  <c r="AH15" i="17" s="1"/>
  <c r="AI15" i="17" s="1"/>
  <c r="AJ15" i="17" s="1"/>
  <c r="AG18" i="10"/>
  <c r="AI18" i="10"/>
  <c r="AH18" i="10"/>
  <c r="N165" i="1"/>
  <c r="P165" i="1" s="1"/>
  <c r="Q165" i="1" s="1"/>
  <c r="S165" i="1" s="1"/>
  <c r="R165" i="1" s="1"/>
  <c r="T165" i="1" s="1"/>
  <c r="M166" i="1"/>
  <c r="AE18" i="10"/>
  <c r="AF19" i="10"/>
  <c r="W15" i="16"/>
  <c r="X15" i="16" s="1"/>
  <c r="V14" i="16"/>
  <c r="H76" i="2"/>
  <c r="AF15" i="17" l="1"/>
  <c r="AG16" i="17"/>
  <c r="AH16" i="17" s="1"/>
  <c r="AI16" i="17" s="1"/>
  <c r="AJ16" i="17" s="1"/>
  <c r="G76" i="2"/>
  <c r="F75" i="2"/>
  <c r="AH19" i="10"/>
  <c r="AI19" i="10"/>
  <c r="AG19" i="10"/>
  <c r="M167" i="1"/>
  <c r="N166" i="1"/>
  <c r="P166" i="1" s="1"/>
  <c r="Q166" i="1" s="1"/>
  <c r="S166" i="1" s="1"/>
  <c r="R166" i="1" s="1"/>
  <c r="T166" i="1" s="1"/>
  <c r="AE19" i="10"/>
  <c r="AF20" i="10"/>
  <c r="H77" i="2"/>
  <c r="W16" i="16"/>
  <c r="X16" i="16" s="1"/>
  <c r="V15" i="16"/>
  <c r="G77" i="2" l="1"/>
  <c r="F76" i="2"/>
  <c r="AG17" i="17"/>
  <c r="AH17" i="17" s="1"/>
  <c r="AI17" i="17" s="1"/>
  <c r="AJ17" i="17" s="1"/>
  <c r="AF16" i="17"/>
  <c r="AI20" i="10"/>
  <c r="AG20" i="10"/>
  <c r="AH20" i="10"/>
  <c r="AE20" i="10"/>
  <c r="AF21" i="10"/>
  <c r="N167" i="1"/>
  <c r="P167" i="1" s="1"/>
  <c r="Q167" i="1" s="1"/>
  <c r="S167" i="1" s="1"/>
  <c r="R167" i="1" s="1"/>
  <c r="T167" i="1" s="1"/>
  <c r="M168" i="1"/>
  <c r="W17" i="16"/>
  <c r="X17" i="16" s="1"/>
  <c r="V16" i="16"/>
  <c r="H78" i="2"/>
  <c r="AF17" i="17" l="1"/>
  <c r="AG18" i="17"/>
  <c r="AH18" i="17" s="1"/>
  <c r="AI18" i="17" s="1"/>
  <c r="AJ18" i="17" s="1"/>
  <c r="G78" i="2"/>
  <c r="F77" i="2"/>
  <c r="AI21" i="10"/>
  <c r="AG21" i="10"/>
  <c r="AH21" i="10"/>
  <c r="AF22" i="10"/>
  <c r="AE21" i="10"/>
  <c r="M169" i="1"/>
  <c r="N168" i="1"/>
  <c r="P168" i="1" s="1"/>
  <c r="Q168" i="1" s="1"/>
  <c r="S168" i="1" s="1"/>
  <c r="R168" i="1" s="1"/>
  <c r="T168" i="1" s="1"/>
  <c r="H79" i="2"/>
  <c r="W18" i="16"/>
  <c r="X18" i="16" s="1"/>
  <c r="V17" i="16"/>
  <c r="G79" i="2" l="1"/>
  <c r="F78" i="2"/>
  <c r="AF18" i="17"/>
  <c r="AG19" i="17"/>
  <c r="AH19" i="17" s="1"/>
  <c r="AI19" i="17" s="1"/>
  <c r="AJ19" i="17" s="1"/>
  <c r="AH22" i="10"/>
  <c r="AI22" i="10"/>
  <c r="AG22" i="10"/>
  <c r="M170" i="1"/>
  <c r="N169" i="1"/>
  <c r="P169" i="1" s="1"/>
  <c r="Q169" i="1" s="1"/>
  <c r="S169" i="1" s="1"/>
  <c r="R169" i="1" s="1"/>
  <c r="T169" i="1" s="1"/>
  <c r="AE22" i="10"/>
  <c r="AF23" i="10"/>
  <c r="W19" i="16"/>
  <c r="X19" i="16" s="1"/>
  <c r="V18" i="16"/>
  <c r="H80" i="2"/>
  <c r="AG20" i="17" l="1"/>
  <c r="AH20" i="17" s="1"/>
  <c r="AI20" i="17" s="1"/>
  <c r="AJ20" i="17" s="1"/>
  <c r="AF19" i="17"/>
  <c r="G80" i="2"/>
  <c r="F79" i="2"/>
  <c r="AH23" i="10"/>
  <c r="AI23" i="10"/>
  <c r="AG23" i="10"/>
  <c r="AE23" i="10"/>
  <c r="AF24" i="10"/>
  <c r="M171" i="1"/>
  <c r="N170" i="1"/>
  <c r="P170" i="1" s="1"/>
  <c r="Q170" i="1" s="1"/>
  <c r="S170" i="1" s="1"/>
  <c r="R170" i="1" s="1"/>
  <c r="T170" i="1" s="1"/>
  <c r="H81" i="2"/>
  <c r="W20" i="16"/>
  <c r="X20" i="16" s="1"/>
  <c r="V19" i="16"/>
  <c r="G81" i="2" l="1"/>
  <c r="F80" i="2"/>
  <c r="AG21" i="17"/>
  <c r="AH21" i="17" s="1"/>
  <c r="AI21" i="17" s="1"/>
  <c r="AJ21" i="17" s="1"/>
  <c r="AF20" i="17"/>
  <c r="AG24" i="10"/>
  <c r="AH24" i="10"/>
  <c r="AI24" i="10"/>
  <c r="N171" i="1"/>
  <c r="P171" i="1" s="1"/>
  <c r="Q171" i="1" s="1"/>
  <c r="S171" i="1" s="1"/>
  <c r="R171" i="1" s="1"/>
  <c r="T171" i="1" s="1"/>
  <c r="M172" i="1"/>
  <c r="AF25" i="10"/>
  <c r="AE24" i="10"/>
  <c r="V20" i="16"/>
  <c r="W21" i="16"/>
  <c r="X21" i="16" s="1"/>
  <c r="H82" i="2"/>
  <c r="AF21" i="17" l="1"/>
  <c r="AG22" i="17"/>
  <c r="AH22" i="17" s="1"/>
  <c r="AI22" i="17" s="1"/>
  <c r="AJ22" i="17" s="1"/>
  <c r="G82" i="2"/>
  <c r="F81" i="2"/>
  <c r="AG25" i="10"/>
  <c r="AH25" i="10"/>
  <c r="AI25" i="10"/>
  <c r="AF26" i="10"/>
  <c r="AE25" i="10"/>
  <c r="M173" i="1"/>
  <c r="N172" i="1"/>
  <c r="P172" i="1" s="1"/>
  <c r="Q172" i="1" s="1"/>
  <c r="S172" i="1" s="1"/>
  <c r="R172" i="1" s="1"/>
  <c r="T172" i="1" s="1"/>
  <c r="H83" i="2"/>
  <c r="W22" i="16"/>
  <c r="X22" i="16" s="1"/>
  <c r="V21" i="16"/>
  <c r="G83" i="2" l="1"/>
  <c r="F82" i="2"/>
  <c r="AF22" i="17"/>
  <c r="AG23" i="17"/>
  <c r="AH23" i="17" s="1"/>
  <c r="AI23" i="17" s="1"/>
  <c r="AJ23" i="17" s="1"/>
  <c r="AG26" i="10"/>
  <c r="AI26" i="10"/>
  <c r="AH26" i="10"/>
  <c r="N173" i="1"/>
  <c r="P173" i="1" s="1"/>
  <c r="Q173" i="1" s="1"/>
  <c r="S173" i="1" s="1"/>
  <c r="R173" i="1" s="1"/>
  <c r="T173" i="1" s="1"/>
  <c r="M174" i="1"/>
  <c r="AE26" i="10"/>
  <c r="AF27" i="10"/>
  <c r="W23" i="16"/>
  <c r="X23" i="16" s="1"/>
  <c r="V22" i="16"/>
  <c r="H84" i="2"/>
  <c r="AG24" i="17" l="1"/>
  <c r="AH24" i="17" s="1"/>
  <c r="AI24" i="17" s="1"/>
  <c r="AJ24" i="17" s="1"/>
  <c r="AF23" i="17"/>
  <c r="G84" i="2"/>
  <c r="F83" i="2"/>
  <c r="AI27" i="10"/>
  <c r="AH27" i="10"/>
  <c r="AG27" i="10"/>
  <c r="AF28" i="10"/>
  <c r="AE27" i="10"/>
  <c r="N174" i="1"/>
  <c r="P174" i="1" s="1"/>
  <c r="Q174" i="1" s="1"/>
  <c r="S174" i="1" s="1"/>
  <c r="R174" i="1" s="1"/>
  <c r="T174" i="1" s="1"/>
  <c r="M175" i="1"/>
  <c r="W24" i="16"/>
  <c r="X24" i="16" s="1"/>
  <c r="V23" i="16"/>
  <c r="H85" i="2"/>
  <c r="F84" i="2" l="1"/>
  <c r="G85" i="2"/>
  <c r="AF24" i="17"/>
  <c r="AG25" i="17"/>
  <c r="AH25" i="17" s="1"/>
  <c r="AI25" i="17" s="1"/>
  <c r="AJ25" i="17" s="1"/>
  <c r="AI28" i="10"/>
  <c r="AG28" i="10"/>
  <c r="AH28" i="10"/>
  <c r="N175" i="1"/>
  <c r="P175" i="1" s="1"/>
  <c r="Q175" i="1" s="1"/>
  <c r="S175" i="1" s="1"/>
  <c r="R175" i="1" s="1"/>
  <c r="T175" i="1" s="1"/>
  <c r="M176" i="1"/>
  <c r="AE28" i="10"/>
  <c r="AF29" i="10"/>
  <c r="H86" i="2"/>
  <c r="W25" i="16"/>
  <c r="X25" i="16" s="1"/>
  <c r="V24" i="16"/>
  <c r="AG26" i="17" l="1"/>
  <c r="AH26" i="17" s="1"/>
  <c r="AI26" i="17" s="1"/>
  <c r="AJ26" i="17" s="1"/>
  <c r="AF25" i="17"/>
  <c r="G86" i="2"/>
  <c r="F85" i="2"/>
  <c r="AH29" i="10"/>
  <c r="AI29" i="10"/>
  <c r="AG29" i="10"/>
  <c r="AF30" i="10"/>
  <c r="AE29" i="10"/>
  <c r="N176" i="1"/>
  <c r="P176" i="1" s="1"/>
  <c r="Q176" i="1" s="1"/>
  <c r="S176" i="1" s="1"/>
  <c r="R176" i="1" s="1"/>
  <c r="T176" i="1" s="1"/>
  <c r="M177" i="1"/>
  <c r="H87" i="2"/>
  <c r="W26" i="16"/>
  <c r="X26" i="16" s="1"/>
  <c r="V25" i="16"/>
  <c r="G87" i="2" l="1"/>
  <c r="F86" i="2"/>
  <c r="AG27" i="17"/>
  <c r="AH27" i="17" s="1"/>
  <c r="AI27" i="17" s="1"/>
  <c r="AJ27" i="17" s="1"/>
  <c r="AF26" i="17"/>
  <c r="AH30" i="10"/>
  <c r="AG30" i="10"/>
  <c r="AI30" i="10"/>
  <c r="AF31" i="10"/>
  <c r="AE30" i="10"/>
  <c r="M178" i="1"/>
  <c r="N177" i="1"/>
  <c r="P177" i="1" s="1"/>
  <c r="Q177" i="1" s="1"/>
  <c r="S177" i="1" s="1"/>
  <c r="R177" i="1" s="1"/>
  <c r="T177" i="1" s="1"/>
  <c r="W27" i="16"/>
  <c r="X27" i="16" s="1"/>
  <c r="V26" i="16"/>
  <c r="H88" i="2"/>
  <c r="AG28" i="17" l="1"/>
  <c r="AH28" i="17" s="1"/>
  <c r="AI28" i="17" s="1"/>
  <c r="AJ28" i="17" s="1"/>
  <c r="AF27" i="17"/>
  <c r="G88" i="2"/>
  <c r="F87" i="2"/>
  <c r="AG31" i="10"/>
  <c r="AI31" i="10"/>
  <c r="AH31" i="10"/>
  <c r="N178" i="1"/>
  <c r="P178" i="1" s="1"/>
  <c r="Q178" i="1" s="1"/>
  <c r="S178" i="1" s="1"/>
  <c r="R178" i="1" s="1"/>
  <c r="T178" i="1" s="1"/>
  <c r="M179" i="1"/>
  <c r="AF32" i="10"/>
  <c r="AE31" i="10"/>
  <c r="W28" i="16"/>
  <c r="X28" i="16" s="1"/>
  <c r="V27" i="16"/>
  <c r="H89" i="2"/>
  <c r="G89" i="2" l="1"/>
  <c r="F88" i="2"/>
  <c r="AF28" i="17"/>
  <c r="AG29" i="17"/>
  <c r="AH29" i="17" s="1"/>
  <c r="AI29" i="17" s="1"/>
  <c r="AJ29" i="17" s="1"/>
  <c r="AG32" i="10"/>
  <c r="AI32" i="10"/>
  <c r="AH32" i="10"/>
  <c r="M180" i="1"/>
  <c r="N179" i="1"/>
  <c r="P179" i="1" s="1"/>
  <c r="Q179" i="1" s="1"/>
  <c r="S179" i="1" s="1"/>
  <c r="R179" i="1" s="1"/>
  <c r="T179" i="1" s="1"/>
  <c r="AF33" i="10"/>
  <c r="AE32" i="10"/>
  <c r="H90" i="2"/>
  <c r="V28" i="16"/>
  <c r="W29" i="16"/>
  <c r="X29" i="16" s="1"/>
  <c r="AG30" i="17" l="1"/>
  <c r="AH30" i="17" s="1"/>
  <c r="AI30" i="17" s="1"/>
  <c r="AJ30" i="17" s="1"/>
  <c r="AF29" i="17"/>
  <c r="G90" i="2"/>
  <c r="F89" i="2"/>
  <c r="AG33" i="10"/>
  <c r="AI33" i="10"/>
  <c r="AH33" i="10"/>
  <c r="AF34" i="10"/>
  <c r="AE33" i="10"/>
  <c r="M181" i="1"/>
  <c r="N180" i="1"/>
  <c r="P180" i="1" s="1"/>
  <c r="Q180" i="1" s="1"/>
  <c r="S180" i="1" s="1"/>
  <c r="R180" i="1" s="1"/>
  <c r="T180" i="1" s="1"/>
  <c r="W30" i="16"/>
  <c r="X30" i="16" s="1"/>
  <c r="V29" i="16"/>
  <c r="H91" i="2"/>
  <c r="G91" i="2" l="1"/>
  <c r="F90" i="2"/>
  <c r="AG31" i="17"/>
  <c r="AH31" i="17" s="1"/>
  <c r="AI31" i="17" s="1"/>
  <c r="AJ31" i="17" s="1"/>
  <c r="AF30" i="17"/>
  <c r="AI34" i="10"/>
  <c r="AH34" i="10"/>
  <c r="AG34" i="10"/>
  <c r="N181" i="1"/>
  <c r="P181" i="1" s="1"/>
  <c r="Q181" i="1" s="1"/>
  <c r="S181" i="1" s="1"/>
  <c r="R181" i="1" s="1"/>
  <c r="T181" i="1" s="1"/>
  <c r="M182" i="1"/>
  <c r="AF35" i="10"/>
  <c r="AE34" i="10"/>
  <c r="H92" i="2"/>
  <c r="W31" i="16"/>
  <c r="X31" i="16" s="1"/>
  <c r="V30" i="16"/>
  <c r="AG32" i="17" l="1"/>
  <c r="AH32" i="17" s="1"/>
  <c r="AI32" i="17" s="1"/>
  <c r="AJ32" i="17" s="1"/>
  <c r="AF31" i="17"/>
  <c r="G92" i="2"/>
  <c r="F91" i="2"/>
  <c r="AI35" i="10"/>
  <c r="AH35" i="10"/>
  <c r="AG35" i="10"/>
  <c r="AE35" i="10"/>
  <c r="AF36" i="10"/>
  <c r="M183" i="1"/>
  <c r="N182" i="1"/>
  <c r="P182" i="1" s="1"/>
  <c r="Q182" i="1" s="1"/>
  <c r="S182" i="1" s="1"/>
  <c r="R182" i="1" s="1"/>
  <c r="T182" i="1" s="1"/>
  <c r="W32" i="16"/>
  <c r="X32" i="16" s="1"/>
  <c r="V31" i="16"/>
  <c r="H93" i="2"/>
  <c r="G93" i="2" l="1"/>
  <c r="F92" i="2"/>
  <c r="AF32" i="17"/>
  <c r="AG33" i="17"/>
  <c r="AH33" i="17" s="1"/>
  <c r="AI33" i="17" s="1"/>
  <c r="AJ33" i="17" s="1"/>
  <c r="AH36" i="10"/>
  <c r="AI36" i="10"/>
  <c r="AG36" i="10"/>
  <c r="M184" i="1"/>
  <c r="N183" i="1"/>
  <c r="P183" i="1" s="1"/>
  <c r="Q183" i="1" s="1"/>
  <c r="S183" i="1" s="1"/>
  <c r="R183" i="1" s="1"/>
  <c r="T183" i="1" s="1"/>
  <c r="AF37" i="10"/>
  <c r="AE36" i="10"/>
  <c r="H94" i="2"/>
  <c r="W33" i="16"/>
  <c r="X33" i="16" s="1"/>
  <c r="V32" i="16"/>
  <c r="AF33" i="17" l="1"/>
  <c r="AG34" i="17"/>
  <c r="AH34" i="17" s="1"/>
  <c r="AI34" i="17" s="1"/>
  <c r="AJ34" i="17" s="1"/>
  <c r="G94" i="2"/>
  <c r="F93" i="2"/>
  <c r="AH37" i="10"/>
  <c r="AI37" i="10"/>
  <c r="AG37" i="10"/>
  <c r="B8" i="11"/>
  <c r="AE37" i="10"/>
  <c r="N184" i="1"/>
  <c r="P184" i="1" s="1"/>
  <c r="Q184" i="1" s="1"/>
  <c r="S184" i="1" s="1"/>
  <c r="R184" i="1" s="1"/>
  <c r="T184" i="1" s="1"/>
  <c r="M185" i="1"/>
  <c r="H95" i="2"/>
  <c r="W34" i="16"/>
  <c r="X34" i="16" s="1"/>
  <c r="V33" i="16"/>
  <c r="G95" i="2" l="1"/>
  <c r="F94" i="2"/>
  <c r="AG35" i="17"/>
  <c r="AH35" i="17" s="1"/>
  <c r="AI35" i="17" s="1"/>
  <c r="AJ35" i="17" s="1"/>
  <c r="AF34" i="17"/>
  <c r="D8" i="11"/>
  <c r="E8" i="11"/>
  <c r="C8" i="11"/>
  <c r="A6" i="11"/>
  <c r="A8" i="11"/>
  <c r="B9" i="11"/>
  <c r="N185" i="1"/>
  <c r="P185" i="1" s="1"/>
  <c r="Q185" i="1" s="1"/>
  <c r="S185" i="1" s="1"/>
  <c r="R185" i="1" s="1"/>
  <c r="T185" i="1" s="1"/>
  <c r="M186" i="1"/>
  <c r="AA5" i="16"/>
  <c r="AB5" i="16" s="1"/>
  <c r="V34" i="16"/>
  <c r="C98" i="2"/>
  <c r="AM6" i="17" l="1"/>
  <c r="AN6" i="17" s="1"/>
  <c r="AO6" i="17" s="1"/>
  <c r="AP6" i="17" s="1"/>
  <c r="AF35" i="17"/>
  <c r="B98" i="2"/>
  <c r="F95" i="2"/>
  <c r="D9" i="11"/>
  <c r="C9" i="11"/>
  <c r="I94" i="2"/>
  <c r="M187" i="1"/>
  <c r="D5" i="2"/>
  <c r="D9" i="2"/>
  <c r="D13" i="2"/>
  <c r="D17" i="2"/>
  <c r="D21" i="2"/>
  <c r="D25" i="2"/>
  <c r="D29" i="2"/>
  <c r="I2" i="2"/>
  <c r="I6" i="2"/>
  <c r="I10" i="2"/>
  <c r="I14" i="2"/>
  <c r="I18" i="2"/>
  <c r="I22" i="2"/>
  <c r="I26" i="2"/>
  <c r="D34" i="2"/>
  <c r="D38" i="2"/>
  <c r="D42" i="2"/>
  <c r="D46" i="2"/>
  <c r="D50" i="2"/>
  <c r="D54" i="2"/>
  <c r="D58" i="2"/>
  <c r="D62" i="2"/>
  <c r="I35" i="2"/>
  <c r="I39" i="2"/>
  <c r="I43" i="2"/>
  <c r="I47" i="2"/>
  <c r="I51" i="2"/>
  <c r="I55" i="2"/>
  <c r="I59" i="2"/>
  <c r="I63" i="2"/>
  <c r="D69" i="2"/>
  <c r="D73" i="2"/>
  <c r="D77" i="2"/>
  <c r="D81" i="2"/>
  <c r="D85" i="2"/>
  <c r="D89" i="2"/>
  <c r="D93" i="2"/>
  <c r="I66" i="2"/>
  <c r="I70" i="2"/>
  <c r="I74" i="2"/>
  <c r="I78" i="2"/>
  <c r="I82" i="2"/>
  <c r="I86" i="2"/>
  <c r="I90" i="2"/>
  <c r="D2" i="2"/>
  <c r="D6" i="2"/>
  <c r="D10" i="2"/>
  <c r="D18" i="2"/>
  <c r="D22" i="2"/>
  <c r="D30" i="2"/>
  <c r="I7" i="2"/>
  <c r="I15" i="2"/>
  <c r="I23" i="2"/>
  <c r="D35" i="2"/>
  <c r="D43" i="2"/>
  <c r="D51" i="2"/>
  <c r="D59" i="2"/>
  <c r="I36" i="2"/>
  <c r="I44" i="2"/>
  <c r="I52" i="2"/>
  <c r="I60" i="2"/>
  <c r="D70" i="2"/>
  <c r="D78" i="2"/>
  <c r="D86" i="2"/>
  <c r="D94" i="2"/>
  <c r="I71" i="2"/>
  <c r="I79" i="2"/>
  <c r="I87" i="2"/>
  <c r="D11" i="2"/>
  <c r="D23" i="2"/>
  <c r="D31" i="2"/>
  <c r="I8" i="2"/>
  <c r="I16" i="2"/>
  <c r="I24" i="2"/>
  <c r="D36" i="2"/>
  <c r="D44" i="2"/>
  <c r="D52" i="2"/>
  <c r="D60" i="2"/>
  <c r="I95" i="2"/>
  <c r="N186" i="1"/>
  <c r="P186" i="1" s="1"/>
  <c r="Q186" i="1" s="1"/>
  <c r="S186" i="1" s="1"/>
  <c r="R186" i="1" s="1"/>
  <c r="T186" i="1" s="1"/>
  <c r="D4" i="2"/>
  <c r="D8" i="2"/>
  <c r="D12" i="2"/>
  <c r="D16" i="2"/>
  <c r="D20" i="2"/>
  <c r="D24" i="2"/>
  <c r="D28" i="2"/>
  <c r="D32" i="2"/>
  <c r="I5" i="2"/>
  <c r="I9" i="2"/>
  <c r="I13" i="2"/>
  <c r="I17" i="2"/>
  <c r="I21" i="2"/>
  <c r="I25" i="2"/>
  <c r="I29" i="2"/>
  <c r="D37" i="2"/>
  <c r="D41" i="2"/>
  <c r="D45" i="2"/>
  <c r="D49" i="2"/>
  <c r="D53" i="2"/>
  <c r="D57" i="2"/>
  <c r="D61" i="2"/>
  <c r="I34" i="2"/>
  <c r="I38" i="2"/>
  <c r="I42" i="2"/>
  <c r="I46" i="2"/>
  <c r="I50" i="2"/>
  <c r="I54" i="2"/>
  <c r="I58" i="2"/>
  <c r="I62" i="2"/>
  <c r="D68" i="2"/>
  <c r="D72" i="2"/>
  <c r="D76" i="2"/>
  <c r="D80" i="2"/>
  <c r="D84" i="2"/>
  <c r="D88" i="2"/>
  <c r="D92" i="2"/>
  <c r="D96" i="2"/>
  <c r="I69" i="2"/>
  <c r="I73" i="2"/>
  <c r="I77" i="2"/>
  <c r="I81" i="2"/>
  <c r="I85" i="2"/>
  <c r="I89" i="2"/>
  <c r="I93" i="2"/>
  <c r="D14" i="2"/>
  <c r="D26" i="2"/>
  <c r="I3" i="2"/>
  <c r="I11" i="2"/>
  <c r="I19" i="2"/>
  <c r="I27" i="2"/>
  <c r="D39" i="2"/>
  <c r="D47" i="2"/>
  <c r="D55" i="2"/>
  <c r="D63" i="2"/>
  <c r="I40" i="2"/>
  <c r="I48" i="2"/>
  <c r="I56" i="2"/>
  <c r="D66" i="2"/>
  <c r="D74" i="2"/>
  <c r="D82" i="2"/>
  <c r="D90" i="2"/>
  <c r="I67" i="2"/>
  <c r="I75" i="2"/>
  <c r="I83" i="2"/>
  <c r="I91" i="2"/>
  <c r="D3" i="2"/>
  <c r="D7" i="2"/>
  <c r="D15" i="2"/>
  <c r="D19" i="2"/>
  <c r="D27" i="2"/>
  <c r="I4" i="2"/>
  <c r="I12" i="2"/>
  <c r="I20" i="2"/>
  <c r="I28" i="2"/>
  <c r="D40" i="2"/>
  <c r="D48" i="2"/>
  <c r="D56" i="2"/>
  <c r="D64" i="2"/>
  <c r="I41" i="2"/>
  <c r="I57" i="2"/>
  <c r="D75" i="2"/>
  <c r="D91" i="2"/>
  <c r="I76" i="2"/>
  <c r="I61" i="2"/>
  <c r="D95" i="2"/>
  <c r="I49" i="2"/>
  <c r="D83" i="2"/>
  <c r="I84" i="2"/>
  <c r="I37" i="2"/>
  <c r="I53" i="2"/>
  <c r="D71" i="2"/>
  <c r="D87" i="2"/>
  <c r="I72" i="2"/>
  <c r="I88" i="2"/>
  <c r="I92" i="2"/>
  <c r="I45" i="2"/>
  <c r="D79" i="2"/>
  <c r="I80" i="2"/>
  <c r="D67" i="2"/>
  <c r="I68" i="2"/>
  <c r="A9" i="11"/>
  <c r="B10" i="11"/>
  <c r="E9" i="11"/>
  <c r="AA6" i="16"/>
  <c r="AB6" i="16" s="1"/>
  <c r="Z5" i="16"/>
  <c r="Z4" i="16"/>
  <c r="C99" i="2"/>
  <c r="D97" i="2" l="1"/>
  <c r="A98" i="2"/>
  <c r="B99" i="2"/>
  <c r="AL6" i="17"/>
  <c r="AM7" i="17"/>
  <c r="AN7" i="17" s="1"/>
  <c r="AO7" i="17" s="1"/>
  <c r="AP7" i="17" s="1"/>
  <c r="AL4" i="17"/>
  <c r="D10" i="11"/>
  <c r="C10" i="11"/>
  <c r="A10" i="11"/>
  <c r="B11" i="11"/>
  <c r="E10" i="11"/>
  <c r="D98" i="2"/>
  <c r="M188" i="1"/>
  <c r="N187" i="1"/>
  <c r="P187" i="1" s="1"/>
  <c r="Q187" i="1" s="1"/>
  <c r="S187" i="1" s="1"/>
  <c r="R187" i="1" s="1"/>
  <c r="T187" i="1" s="1"/>
  <c r="C100" i="2"/>
  <c r="AA7" i="16"/>
  <c r="AB7" i="16" s="1"/>
  <c r="Z6" i="16"/>
  <c r="AL7" i="17" l="1"/>
  <c r="AM8" i="17"/>
  <c r="AN8" i="17" s="1"/>
  <c r="AO8" i="17" s="1"/>
  <c r="AP8" i="17" s="1"/>
  <c r="B100" i="2"/>
  <c r="A99" i="2"/>
  <c r="D11" i="11"/>
  <c r="C11" i="11"/>
  <c r="E11" i="11"/>
  <c r="B12" i="11"/>
  <c r="A11" i="11"/>
  <c r="N188" i="1"/>
  <c r="P188" i="1" s="1"/>
  <c r="Q188" i="1" s="1"/>
  <c r="S188" i="1" s="1"/>
  <c r="R188" i="1" s="1"/>
  <c r="T188" i="1" s="1"/>
  <c r="M189" i="1"/>
  <c r="AA8" i="16"/>
  <c r="AB8" i="16" s="1"/>
  <c r="Z7" i="16"/>
  <c r="C101" i="2"/>
  <c r="B101" i="2" l="1"/>
  <c r="A100" i="2"/>
  <c r="AL8" i="17"/>
  <c r="AM9" i="17"/>
  <c r="AN9" i="17" s="1"/>
  <c r="AO9" i="17" s="1"/>
  <c r="AP9" i="17" s="1"/>
  <c r="C12" i="11"/>
  <c r="D12" i="11"/>
  <c r="M190" i="1"/>
  <c r="N189" i="1"/>
  <c r="P189" i="1" s="1"/>
  <c r="Q189" i="1" s="1"/>
  <c r="S189" i="1" s="1"/>
  <c r="R189" i="1" s="1"/>
  <c r="T189" i="1" s="1"/>
  <c r="E12" i="11"/>
  <c r="A12" i="11"/>
  <c r="B13" i="11"/>
  <c r="C102" i="2"/>
  <c r="AA9" i="16"/>
  <c r="AB9" i="16" s="1"/>
  <c r="Z8" i="16"/>
  <c r="AM10" i="17" l="1"/>
  <c r="AN10" i="17" s="1"/>
  <c r="AO10" i="17" s="1"/>
  <c r="AP10" i="17" s="1"/>
  <c r="AL9" i="17"/>
  <c r="B102" i="2"/>
  <c r="A101" i="2"/>
  <c r="C13" i="11"/>
  <c r="D13" i="11"/>
  <c r="B14" i="11"/>
  <c r="E13" i="11"/>
  <c r="A13" i="11"/>
  <c r="N190" i="1"/>
  <c r="P190" i="1" s="1"/>
  <c r="Q190" i="1" s="1"/>
  <c r="S190" i="1" s="1"/>
  <c r="R190" i="1" s="1"/>
  <c r="T190" i="1" s="1"/>
  <c r="M191" i="1"/>
  <c r="AA10" i="16"/>
  <c r="AB10" i="16" s="1"/>
  <c r="Z9" i="16"/>
  <c r="C103" i="2"/>
  <c r="A102" i="2" l="1"/>
  <c r="B103" i="2"/>
  <c r="AM11" i="17"/>
  <c r="AN11" i="17" s="1"/>
  <c r="AO11" i="17" s="1"/>
  <c r="AP11" i="17" s="1"/>
  <c r="AL10" i="17"/>
  <c r="C14" i="11"/>
  <c r="D14" i="11"/>
  <c r="M192" i="1"/>
  <c r="N191" i="1"/>
  <c r="P191" i="1" s="1"/>
  <c r="Q191" i="1" s="1"/>
  <c r="S191" i="1" s="1"/>
  <c r="R191" i="1" s="1"/>
  <c r="T191" i="1" s="1"/>
  <c r="B15" i="11"/>
  <c r="E14" i="11"/>
  <c r="A14" i="11"/>
  <c r="C104" i="2"/>
  <c r="AA11" i="16"/>
  <c r="AB11" i="16" s="1"/>
  <c r="Z10" i="16"/>
  <c r="AM12" i="17" l="1"/>
  <c r="AN12" i="17" s="1"/>
  <c r="AO12" i="17" s="1"/>
  <c r="AP12" i="17" s="1"/>
  <c r="AL11" i="17"/>
  <c r="B104" i="2"/>
  <c r="A103" i="2"/>
  <c r="D15" i="11"/>
  <c r="C15" i="11"/>
  <c r="B16" i="11"/>
  <c r="A15" i="11"/>
  <c r="E15" i="11"/>
  <c r="M193" i="1"/>
  <c r="N192" i="1"/>
  <c r="P192" i="1" s="1"/>
  <c r="Q192" i="1" s="1"/>
  <c r="S192" i="1" s="1"/>
  <c r="R192" i="1" s="1"/>
  <c r="T192" i="1" s="1"/>
  <c r="C105" i="2"/>
  <c r="Z11" i="16"/>
  <c r="AA12" i="16"/>
  <c r="AB12" i="16" s="1"/>
  <c r="B105" i="2" l="1"/>
  <c r="A104" i="2"/>
  <c r="AM13" i="17"/>
  <c r="AN13" i="17" s="1"/>
  <c r="AO13" i="17" s="1"/>
  <c r="AP13" i="17" s="1"/>
  <c r="AL12" i="17"/>
  <c r="D16" i="11"/>
  <c r="C16" i="11"/>
  <c r="N193" i="1"/>
  <c r="P193" i="1" s="1"/>
  <c r="Q193" i="1" s="1"/>
  <c r="S193" i="1" s="1"/>
  <c r="R193" i="1" s="1"/>
  <c r="T193" i="1" s="1"/>
  <c r="M194" i="1"/>
  <c r="A16" i="11"/>
  <c r="B17" i="11"/>
  <c r="E16" i="11"/>
  <c r="C106" i="2"/>
  <c r="AA13" i="16"/>
  <c r="AB13" i="16" s="1"/>
  <c r="Z12" i="16"/>
  <c r="AL13" i="17" l="1"/>
  <c r="AM14" i="17"/>
  <c r="AN14" i="17" s="1"/>
  <c r="AO14" i="17" s="1"/>
  <c r="AP14" i="17" s="1"/>
  <c r="B106" i="2"/>
  <c r="A105" i="2"/>
  <c r="D17" i="11"/>
  <c r="C17" i="11"/>
  <c r="A17" i="11"/>
  <c r="B18" i="11"/>
  <c r="E17" i="11"/>
  <c r="M195" i="1"/>
  <c r="N194" i="1"/>
  <c r="P194" i="1" s="1"/>
  <c r="Q194" i="1" s="1"/>
  <c r="S194" i="1" s="1"/>
  <c r="R194" i="1" s="1"/>
  <c r="T194" i="1" s="1"/>
  <c r="AA14" i="16"/>
  <c r="AB14" i="16" s="1"/>
  <c r="Z13" i="16"/>
  <c r="C107" i="2"/>
  <c r="B107" i="2" l="1"/>
  <c r="A106" i="2"/>
  <c r="AM15" i="17"/>
  <c r="AN15" i="17" s="1"/>
  <c r="AO15" i="17" s="1"/>
  <c r="AP15" i="17" s="1"/>
  <c r="AL14" i="17"/>
  <c r="C18" i="11"/>
  <c r="D18" i="11"/>
  <c r="M196" i="1"/>
  <c r="N195" i="1"/>
  <c r="P195" i="1" s="1"/>
  <c r="Q195" i="1" s="1"/>
  <c r="S195" i="1" s="1"/>
  <c r="R195" i="1" s="1"/>
  <c r="T195" i="1" s="1"/>
  <c r="A18" i="11"/>
  <c r="B19" i="11"/>
  <c r="E18" i="11"/>
  <c r="AA15" i="16"/>
  <c r="AB15" i="16" s="1"/>
  <c r="Z14" i="16"/>
  <c r="C108" i="2"/>
  <c r="AM16" i="17" l="1"/>
  <c r="AN16" i="17" s="1"/>
  <c r="AO16" i="17" s="1"/>
  <c r="AP16" i="17" s="1"/>
  <c r="AL15" i="17"/>
  <c r="A107" i="2"/>
  <c r="B108" i="2"/>
  <c r="C19" i="11"/>
  <c r="D19" i="11"/>
  <c r="E19" i="11"/>
  <c r="B20" i="11"/>
  <c r="A19" i="11"/>
  <c r="N196" i="1"/>
  <c r="P196" i="1" s="1"/>
  <c r="Q196" i="1" s="1"/>
  <c r="S196" i="1" s="1"/>
  <c r="R196" i="1" s="1"/>
  <c r="T196" i="1" s="1"/>
  <c r="M197" i="1"/>
  <c r="C109" i="2"/>
  <c r="AA16" i="16"/>
  <c r="AB16" i="16" s="1"/>
  <c r="Z15" i="16"/>
  <c r="B109" i="2" l="1"/>
  <c r="A108" i="2"/>
  <c r="AM17" i="17"/>
  <c r="AN17" i="17" s="1"/>
  <c r="AO17" i="17" s="1"/>
  <c r="AP17" i="17" s="1"/>
  <c r="AL16" i="17"/>
  <c r="C20" i="11"/>
  <c r="D20" i="11"/>
  <c r="B21" i="11"/>
  <c r="A20" i="11"/>
  <c r="E20" i="11"/>
  <c r="N197" i="1"/>
  <c r="P197" i="1" s="1"/>
  <c r="Q197" i="1" s="1"/>
  <c r="S197" i="1" s="1"/>
  <c r="R197" i="1" s="1"/>
  <c r="T197" i="1" s="1"/>
  <c r="M198" i="1"/>
  <c r="C110" i="2"/>
  <c r="AA17" i="16"/>
  <c r="AB17" i="16" s="1"/>
  <c r="Z16" i="16"/>
  <c r="AM18" i="17" l="1"/>
  <c r="AN18" i="17" s="1"/>
  <c r="AO18" i="17" s="1"/>
  <c r="AP18" i="17" s="1"/>
  <c r="AL17" i="17"/>
  <c r="B110" i="2"/>
  <c r="A109" i="2"/>
  <c r="D21" i="11"/>
  <c r="C21" i="11"/>
  <c r="E21" i="11"/>
  <c r="B22" i="11"/>
  <c r="A21" i="11"/>
  <c r="N198" i="1"/>
  <c r="P198" i="1" s="1"/>
  <c r="Q198" i="1" s="1"/>
  <c r="S198" i="1" s="1"/>
  <c r="R198" i="1" s="1"/>
  <c r="T198" i="1" s="1"/>
  <c r="M199" i="1"/>
  <c r="C111" i="2"/>
  <c r="AA18" i="16"/>
  <c r="AB18" i="16" s="1"/>
  <c r="Z17" i="16"/>
  <c r="B111" i="2" l="1"/>
  <c r="A110" i="2"/>
  <c r="AL18" i="17"/>
  <c r="AM19" i="17"/>
  <c r="AN19" i="17" s="1"/>
  <c r="AO19" i="17" s="1"/>
  <c r="AP19" i="17" s="1"/>
  <c r="C22" i="11"/>
  <c r="D22" i="11"/>
  <c r="M200" i="1"/>
  <c r="N199" i="1"/>
  <c r="P199" i="1" s="1"/>
  <c r="Q199" i="1" s="1"/>
  <c r="S199" i="1" s="1"/>
  <c r="R199" i="1" s="1"/>
  <c r="T199" i="1" s="1"/>
  <c r="B23" i="11"/>
  <c r="A22" i="11"/>
  <c r="E22" i="11"/>
  <c r="AA19" i="16"/>
  <c r="AB19" i="16" s="1"/>
  <c r="Z18" i="16"/>
  <c r="C112" i="2"/>
  <c r="AM20" i="17" l="1"/>
  <c r="AN20" i="17" s="1"/>
  <c r="AO20" i="17" s="1"/>
  <c r="AP20" i="17" s="1"/>
  <c r="AL19" i="17"/>
  <c r="B112" i="2"/>
  <c r="A111" i="2"/>
  <c r="C23" i="11"/>
  <c r="D23" i="11"/>
  <c r="A23" i="11"/>
  <c r="B24" i="11"/>
  <c r="E23" i="11"/>
  <c r="M201" i="1"/>
  <c r="N200" i="1"/>
  <c r="P200" i="1" s="1"/>
  <c r="Q200" i="1" s="1"/>
  <c r="S200" i="1" s="1"/>
  <c r="R200" i="1" s="1"/>
  <c r="T200" i="1" s="1"/>
  <c r="Z19" i="16"/>
  <c r="AA20" i="16"/>
  <c r="AB20" i="16" s="1"/>
  <c r="C113" i="2"/>
  <c r="B113" i="2" l="1"/>
  <c r="A112" i="2"/>
  <c r="AL20" i="17"/>
  <c r="AM21" i="17"/>
  <c r="AN21" i="17" s="1"/>
  <c r="AO21" i="17" s="1"/>
  <c r="AP21" i="17" s="1"/>
  <c r="D24" i="11"/>
  <c r="C24" i="11"/>
  <c r="N201" i="1"/>
  <c r="P201" i="1" s="1"/>
  <c r="Q201" i="1" s="1"/>
  <c r="S201" i="1" s="1"/>
  <c r="R201" i="1" s="1"/>
  <c r="T201" i="1" s="1"/>
  <c r="M202" i="1"/>
  <c r="B25" i="11"/>
  <c r="E24" i="11"/>
  <c r="A24" i="11"/>
  <c r="AA21" i="16"/>
  <c r="AB21" i="16" s="1"/>
  <c r="Z20" i="16"/>
  <c r="C114" i="2"/>
  <c r="AL21" i="17" l="1"/>
  <c r="AM22" i="17"/>
  <c r="AN22" i="17" s="1"/>
  <c r="AO22" i="17" s="1"/>
  <c r="AP22" i="17" s="1"/>
  <c r="B114" i="2"/>
  <c r="A113" i="2"/>
  <c r="D25" i="11"/>
  <c r="C25" i="11"/>
  <c r="A25" i="11"/>
  <c r="B26" i="11"/>
  <c r="E25" i="11"/>
  <c r="N202" i="1"/>
  <c r="P202" i="1" s="1"/>
  <c r="Q202" i="1" s="1"/>
  <c r="S202" i="1" s="1"/>
  <c r="R202" i="1" s="1"/>
  <c r="T202" i="1" s="1"/>
  <c r="M203" i="1"/>
  <c r="AA22" i="16"/>
  <c r="AB22" i="16" s="1"/>
  <c r="Z21" i="16"/>
  <c r="C115" i="2"/>
  <c r="B115" i="2" l="1"/>
  <c r="A114" i="2"/>
  <c r="AL22" i="17"/>
  <c r="AM23" i="17"/>
  <c r="AN23" i="17" s="1"/>
  <c r="AO23" i="17" s="1"/>
  <c r="AP23" i="17" s="1"/>
  <c r="C26" i="11"/>
  <c r="D26" i="11"/>
  <c r="M204" i="1"/>
  <c r="N203" i="1"/>
  <c r="P203" i="1" s="1"/>
  <c r="Q203" i="1" s="1"/>
  <c r="S203" i="1" s="1"/>
  <c r="R203" i="1" s="1"/>
  <c r="T203" i="1" s="1"/>
  <c r="B27" i="11"/>
  <c r="A26" i="11"/>
  <c r="E26" i="11"/>
  <c r="C116" i="2"/>
  <c r="AA23" i="16"/>
  <c r="AB23" i="16" s="1"/>
  <c r="Z22" i="16"/>
  <c r="AL23" i="17" l="1"/>
  <c r="AM24" i="17"/>
  <c r="AN24" i="17" s="1"/>
  <c r="AO24" i="17" s="1"/>
  <c r="AP24" i="17" s="1"/>
  <c r="B116" i="2"/>
  <c r="A115" i="2"/>
  <c r="D27" i="11"/>
  <c r="C27" i="11"/>
  <c r="B28" i="11"/>
  <c r="E27" i="11"/>
  <c r="A27" i="11"/>
  <c r="N204" i="1"/>
  <c r="P204" i="1" s="1"/>
  <c r="Q204" i="1" s="1"/>
  <c r="S204" i="1" s="1"/>
  <c r="R204" i="1" s="1"/>
  <c r="T204" i="1" s="1"/>
  <c r="M205" i="1"/>
  <c r="AA24" i="16"/>
  <c r="AB24" i="16" s="1"/>
  <c r="Z23" i="16"/>
  <c r="C117" i="2"/>
  <c r="B117" i="2" l="1"/>
  <c r="A116" i="2"/>
  <c r="AM25" i="17"/>
  <c r="AN25" i="17" s="1"/>
  <c r="AO25" i="17" s="1"/>
  <c r="AP25" i="17" s="1"/>
  <c r="AL24" i="17"/>
  <c r="C28" i="11"/>
  <c r="D28" i="11"/>
  <c r="N205" i="1"/>
  <c r="P205" i="1" s="1"/>
  <c r="Q205" i="1" s="1"/>
  <c r="S205" i="1" s="1"/>
  <c r="R205" i="1" s="1"/>
  <c r="T205" i="1" s="1"/>
  <c r="M206" i="1"/>
  <c r="E28" i="11"/>
  <c r="A28" i="11"/>
  <c r="B29" i="11"/>
  <c r="C118" i="2"/>
  <c r="AA25" i="16"/>
  <c r="AB25" i="16" s="1"/>
  <c r="Z24" i="16"/>
  <c r="AL25" i="17" l="1"/>
  <c r="AM26" i="17"/>
  <c r="AN26" i="17" s="1"/>
  <c r="AO26" i="17" s="1"/>
  <c r="AP26" i="17" s="1"/>
  <c r="A117" i="2"/>
  <c r="B118" i="2"/>
  <c r="D29" i="11"/>
  <c r="C29" i="11"/>
  <c r="B30" i="11"/>
  <c r="A29" i="11"/>
  <c r="E29" i="11"/>
  <c r="M207" i="1"/>
  <c r="N206" i="1"/>
  <c r="P206" i="1" s="1"/>
  <c r="Q206" i="1" s="1"/>
  <c r="S206" i="1" s="1"/>
  <c r="R206" i="1" s="1"/>
  <c r="T206" i="1" s="1"/>
  <c r="AA26" i="16"/>
  <c r="AB26" i="16" s="1"/>
  <c r="Z25" i="16"/>
  <c r="C119" i="2"/>
  <c r="A118" i="2" l="1"/>
  <c r="B119" i="2"/>
  <c r="AL26" i="17"/>
  <c r="AM27" i="17"/>
  <c r="AN27" i="17" s="1"/>
  <c r="AO27" i="17" s="1"/>
  <c r="AP27" i="17" s="1"/>
  <c r="D30" i="11"/>
  <c r="C30" i="11"/>
  <c r="N207" i="1"/>
  <c r="P207" i="1" s="1"/>
  <c r="Q207" i="1" s="1"/>
  <c r="S207" i="1" s="1"/>
  <c r="R207" i="1" s="1"/>
  <c r="T207" i="1" s="1"/>
  <c r="M208" i="1"/>
  <c r="B31" i="11"/>
  <c r="A30" i="11"/>
  <c r="E30" i="11"/>
  <c r="AA27" i="16"/>
  <c r="AB27" i="16" s="1"/>
  <c r="Z26" i="16"/>
  <c r="C120" i="2"/>
  <c r="AL27" i="17" l="1"/>
  <c r="AM28" i="17"/>
  <c r="AN28" i="17" s="1"/>
  <c r="AO28" i="17" s="1"/>
  <c r="AP28" i="17" s="1"/>
  <c r="B120" i="2"/>
  <c r="A119" i="2"/>
  <c r="D31" i="11"/>
  <c r="C31" i="11"/>
  <c r="N208" i="1"/>
  <c r="P208" i="1" s="1"/>
  <c r="Q208" i="1" s="1"/>
  <c r="S208" i="1" s="1"/>
  <c r="R208" i="1" s="1"/>
  <c r="T208" i="1" s="1"/>
  <c r="M209" i="1"/>
  <c r="B32" i="11"/>
  <c r="E31" i="11"/>
  <c r="A31" i="11"/>
  <c r="AA28" i="16"/>
  <c r="AB28" i="16" s="1"/>
  <c r="Z27" i="16"/>
  <c r="C121" i="2"/>
  <c r="B121" i="2" l="1"/>
  <c r="A120" i="2"/>
  <c r="AL28" i="17"/>
  <c r="AM29" i="17"/>
  <c r="AN29" i="17" s="1"/>
  <c r="AO29" i="17" s="1"/>
  <c r="AP29" i="17" s="1"/>
  <c r="C32" i="11"/>
  <c r="D32" i="11"/>
  <c r="A32" i="11"/>
  <c r="B33" i="11"/>
  <c r="E32" i="11"/>
  <c r="M210" i="1"/>
  <c r="N209" i="1"/>
  <c r="P209" i="1" s="1"/>
  <c r="Q209" i="1" s="1"/>
  <c r="S209" i="1" s="1"/>
  <c r="R209" i="1" s="1"/>
  <c r="T209" i="1" s="1"/>
  <c r="C122" i="2"/>
  <c r="AA29" i="16"/>
  <c r="AB29" i="16" s="1"/>
  <c r="Z28" i="16"/>
  <c r="AL29" i="17" l="1"/>
  <c r="AM30" i="17"/>
  <c r="AN30" i="17" s="1"/>
  <c r="AO30" i="17" s="1"/>
  <c r="AP30" i="17" s="1"/>
  <c r="B122" i="2"/>
  <c r="A121" i="2"/>
  <c r="C33" i="11"/>
  <c r="D33" i="11"/>
  <c r="M211" i="1"/>
  <c r="N210" i="1"/>
  <c r="P210" i="1" s="1"/>
  <c r="Q210" i="1" s="1"/>
  <c r="S210" i="1" s="1"/>
  <c r="R210" i="1" s="1"/>
  <c r="T210" i="1" s="1"/>
  <c r="B34" i="11"/>
  <c r="E33" i="11"/>
  <c r="A33" i="11"/>
  <c r="AA30" i="16"/>
  <c r="AB30" i="16" s="1"/>
  <c r="Z29" i="16"/>
  <c r="C123" i="2"/>
  <c r="B123" i="2" l="1"/>
  <c r="A122" i="2"/>
  <c r="AM31" i="17"/>
  <c r="AN31" i="17" s="1"/>
  <c r="AO31" i="17" s="1"/>
  <c r="AP31" i="17" s="1"/>
  <c r="AL30" i="17"/>
  <c r="C34" i="11"/>
  <c r="D34" i="11"/>
  <c r="B35" i="11"/>
  <c r="A34" i="11"/>
  <c r="E34" i="11"/>
  <c r="M212" i="1"/>
  <c r="N211" i="1"/>
  <c r="P211" i="1" s="1"/>
  <c r="Q211" i="1" s="1"/>
  <c r="S211" i="1" s="1"/>
  <c r="R211" i="1" s="1"/>
  <c r="T211" i="1" s="1"/>
  <c r="C124" i="2"/>
  <c r="AA31" i="16"/>
  <c r="AB31" i="16" s="1"/>
  <c r="Z30" i="16"/>
  <c r="AL31" i="17" l="1"/>
  <c r="AM32" i="17"/>
  <c r="AN32" i="17" s="1"/>
  <c r="AO32" i="17" s="1"/>
  <c r="AP32" i="17" s="1"/>
  <c r="B124" i="2"/>
  <c r="A123" i="2"/>
  <c r="D35" i="11"/>
  <c r="C35" i="11"/>
  <c r="N212" i="1"/>
  <c r="P212" i="1" s="1"/>
  <c r="Q212" i="1" s="1"/>
  <c r="S212" i="1" s="1"/>
  <c r="R212" i="1" s="1"/>
  <c r="T212" i="1" s="1"/>
  <c r="M213" i="1"/>
  <c r="E35" i="11"/>
  <c r="A35" i="11"/>
  <c r="B36" i="11"/>
  <c r="AA32" i="16"/>
  <c r="AB32" i="16" s="1"/>
  <c r="Z31" i="16"/>
  <c r="C125" i="2"/>
  <c r="B125" i="2" l="1"/>
  <c r="A124" i="2"/>
  <c r="AL32" i="17"/>
  <c r="AM33" i="17"/>
  <c r="AN33" i="17" s="1"/>
  <c r="AO33" i="17" s="1"/>
  <c r="AP33" i="17" s="1"/>
  <c r="D36" i="11"/>
  <c r="C36" i="11"/>
  <c r="B37" i="11"/>
  <c r="A36" i="11"/>
  <c r="E36" i="11"/>
  <c r="N213" i="1"/>
  <c r="P213" i="1" s="1"/>
  <c r="Q213" i="1" s="1"/>
  <c r="S213" i="1" s="1"/>
  <c r="R213" i="1" s="1"/>
  <c r="T213" i="1" s="1"/>
  <c r="M214" i="1"/>
  <c r="C126" i="2"/>
  <c r="AA33" i="16"/>
  <c r="AB33" i="16" s="1"/>
  <c r="Z32" i="16"/>
  <c r="AL33" i="17" l="1"/>
  <c r="AM34" i="17"/>
  <c r="AN34" i="17" s="1"/>
  <c r="AO34" i="17" s="1"/>
  <c r="AP34" i="17" s="1"/>
  <c r="B126" i="2"/>
  <c r="A125" i="2"/>
  <c r="C37" i="11"/>
  <c r="D37" i="11"/>
  <c r="M215" i="1"/>
  <c r="N214" i="1"/>
  <c r="P214" i="1" s="1"/>
  <c r="Q214" i="1" s="1"/>
  <c r="S214" i="1" s="1"/>
  <c r="R214" i="1" s="1"/>
  <c r="T214" i="1" s="1"/>
  <c r="E37" i="11"/>
  <c r="A37" i="11"/>
  <c r="B38" i="11"/>
  <c r="AA34" i="16"/>
  <c r="AB34" i="16" s="1"/>
  <c r="Z33" i="16"/>
  <c r="C127" i="2"/>
  <c r="B127" i="2" l="1"/>
  <c r="A126" i="2"/>
  <c r="AM35" i="17"/>
  <c r="AN35" i="17" s="1"/>
  <c r="AO35" i="17" s="1"/>
  <c r="AP35" i="17" s="1"/>
  <c r="AL34" i="17"/>
  <c r="D38" i="11"/>
  <c r="C38" i="11"/>
  <c r="H8" i="11"/>
  <c r="A38" i="11"/>
  <c r="E38" i="11"/>
  <c r="M216" i="1"/>
  <c r="N215" i="1"/>
  <c r="P215" i="1" s="1"/>
  <c r="Q215" i="1" s="1"/>
  <c r="S215" i="1" s="1"/>
  <c r="R215" i="1" s="1"/>
  <c r="T215" i="1" s="1"/>
  <c r="AA35" i="16"/>
  <c r="AB35" i="16" s="1"/>
  <c r="Z34" i="16"/>
  <c r="C128" i="2"/>
  <c r="AM36" i="17" l="1"/>
  <c r="AN36" i="17" s="1"/>
  <c r="AO36" i="17" s="1"/>
  <c r="AP36" i="17" s="1"/>
  <c r="AL35" i="17"/>
  <c r="B128" i="2"/>
  <c r="A127" i="2"/>
  <c r="K8" i="11"/>
  <c r="J8" i="11"/>
  <c r="I8" i="11"/>
  <c r="M217" i="1"/>
  <c r="N216" i="1"/>
  <c r="P216" i="1" s="1"/>
  <c r="Q216" i="1" s="1"/>
  <c r="S216" i="1" s="1"/>
  <c r="R216" i="1" s="1"/>
  <c r="T216" i="1" s="1"/>
  <c r="G6" i="11"/>
  <c r="G8" i="11"/>
  <c r="H9" i="11"/>
  <c r="H98" i="2"/>
  <c r="AE5" i="16"/>
  <c r="AF5" i="16" s="1"/>
  <c r="Z35" i="16"/>
  <c r="G98" i="2" l="1"/>
  <c r="A128" i="2"/>
  <c r="AL36" i="17"/>
  <c r="AS6" i="17"/>
  <c r="AT6" i="17" s="1"/>
  <c r="AU6" i="17" s="1"/>
  <c r="AV6" i="17" s="1"/>
  <c r="I9" i="11"/>
  <c r="J9" i="11"/>
  <c r="K9" i="11"/>
  <c r="H10" i="11"/>
  <c r="G9" i="11"/>
  <c r="N217" i="1"/>
  <c r="P217" i="1" s="1"/>
  <c r="Q217" i="1" s="1"/>
  <c r="S217" i="1" s="1"/>
  <c r="R217" i="1" s="1"/>
  <c r="T217" i="1" s="1"/>
  <c r="M218" i="1"/>
  <c r="AE6" i="16"/>
  <c r="AF6" i="16" s="1"/>
  <c r="AD5" i="16"/>
  <c r="AD4" i="16"/>
  <c r="H99" i="2"/>
  <c r="AR4" i="17" l="1"/>
  <c r="AR6" i="17"/>
  <c r="AS7" i="17"/>
  <c r="AT7" i="17" s="1"/>
  <c r="AU7" i="17" s="1"/>
  <c r="AV7" i="17" s="1"/>
  <c r="G99" i="2"/>
  <c r="I97" i="2"/>
  <c r="F98" i="2"/>
  <c r="J10" i="11"/>
  <c r="I10" i="11"/>
  <c r="K10" i="11"/>
  <c r="H11" i="11"/>
  <c r="G10" i="11"/>
  <c r="N218" i="1"/>
  <c r="P218" i="1" s="1"/>
  <c r="Q218" i="1" s="1"/>
  <c r="S218" i="1" s="1"/>
  <c r="R218" i="1" s="1"/>
  <c r="T218" i="1" s="1"/>
  <c r="M219" i="1"/>
  <c r="H100" i="2"/>
  <c r="AE7" i="16"/>
  <c r="AF7" i="16" s="1"/>
  <c r="AD6" i="16"/>
  <c r="G100" i="2" l="1"/>
  <c r="F99" i="2"/>
  <c r="AR7" i="17"/>
  <c r="AS8" i="17"/>
  <c r="AT8" i="17" s="1"/>
  <c r="AU8" i="17" s="1"/>
  <c r="AV8" i="17" s="1"/>
  <c r="K11" i="11"/>
  <c r="J11" i="11"/>
  <c r="I11" i="11"/>
  <c r="H12" i="11"/>
  <c r="G11" i="11"/>
  <c r="M220" i="1"/>
  <c r="N219" i="1"/>
  <c r="P219" i="1" s="1"/>
  <c r="Q219" i="1" s="1"/>
  <c r="S219" i="1" s="1"/>
  <c r="R219" i="1" s="1"/>
  <c r="T219" i="1" s="1"/>
  <c r="H101" i="2"/>
  <c r="AE8" i="16"/>
  <c r="AF8" i="16" s="1"/>
  <c r="AD7" i="16"/>
  <c r="AR8" i="17" l="1"/>
  <c r="AS9" i="17"/>
  <c r="AT9" i="17" s="1"/>
  <c r="AU9" i="17" s="1"/>
  <c r="AV9" i="17" s="1"/>
  <c r="G101" i="2"/>
  <c r="F100" i="2"/>
  <c r="J12" i="11"/>
  <c r="K12" i="11"/>
  <c r="I12" i="11"/>
  <c r="M221" i="1"/>
  <c r="N220" i="1"/>
  <c r="P220" i="1" s="1"/>
  <c r="Q220" i="1" s="1"/>
  <c r="S220" i="1" s="1"/>
  <c r="R220" i="1" s="1"/>
  <c r="T220" i="1" s="1"/>
  <c r="G12" i="11"/>
  <c r="H13" i="11"/>
  <c r="AE9" i="16"/>
  <c r="AF9" i="16" s="1"/>
  <c r="AD8" i="16"/>
  <c r="H102" i="2"/>
  <c r="AR9" i="17" l="1"/>
  <c r="AS10" i="17"/>
  <c r="AT10" i="17" s="1"/>
  <c r="AU10" i="17" s="1"/>
  <c r="AV10" i="17" s="1"/>
  <c r="G102" i="2"/>
  <c r="F101" i="2"/>
  <c r="I13" i="11"/>
  <c r="K13" i="11"/>
  <c r="J13" i="11"/>
  <c r="H14" i="11"/>
  <c r="G13" i="11"/>
  <c r="M222" i="1"/>
  <c r="N221" i="1"/>
  <c r="P221" i="1" s="1"/>
  <c r="Q221" i="1" s="1"/>
  <c r="S221" i="1" s="1"/>
  <c r="R221" i="1" s="1"/>
  <c r="T221" i="1" s="1"/>
  <c r="AD9" i="16"/>
  <c r="AE10" i="16"/>
  <c r="AF10" i="16" s="1"/>
  <c r="H103" i="2"/>
  <c r="G103" i="2" l="1"/>
  <c r="F102" i="2"/>
  <c r="AR10" i="17"/>
  <c r="AS11" i="17"/>
  <c r="AT11" i="17" s="1"/>
  <c r="AU11" i="17" s="1"/>
  <c r="AV11" i="17" s="1"/>
  <c r="K14" i="11"/>
  <c r="I14" i="11"/>
  <c r="J14" i="11"/>
  <c r="N222" i="1"/>
  <c r="P222" i="1" s="1"/>
  <c r="Q222" i="1" s="1"/>
  <c r="S222" i="1" s="1"/>
  <c r="R222" i="1" s="1"/>
  <c r="T222" i="1" s="1"/>
  <c r="M223" i="1"/>
  <c r="H15" i="11"/>
  <c r="G14" i="11"/>
  <c r="H104" i="2"/>
  <c r="AE11" i="16"/>
  <c r="AF11" i="16" s="1"/>
  <c r="AD10" i="16"/>
  <c r="AS12" i="17" l="1"/>
  <c r="AT12" i="17" s="1"/>
  <c r="AU12" i="17" s="1"/>
  <c r="AV12" i="17" s="1"/>
  <c r="AR11" i="17"/>
  <c r="G104" i="2"/>
  <c r="F103" i="2"/>
  <c r="K15" i="11"/>
  <c r="I15" i="11"/>
  <c r="J15" i="11"/>
  <c r="H16" i="11"/>
  <c r="G15" i="11"/>
  <c r="N223" i="1"/>
  <c r="P223" i="1" s="1"/>
  <c r="Q223" i="1" s="1"/>
  <c r="S223" i="1" s="1"/>
  <c r="R223" i="1" s="1"/>
  <c r="T223" i="1" s="1"/>
  <c r="M224" i="1"/>
  <c r="AE12" i="16"/>
  <c r="AF12" i="16" s="1"/>
  <c r="AD11" i="16"/>
  <c r="H105" i="2"/>
  <c r="G105" i="2" l="1"/>
  <c r="F104" i="2"/>
  <c r="AR12" i="17"/>
  <c r="AS13" i="17"/>
  <c r="AT13" i="17" s="1"/>
  <c r="AU13" i="17" s="1"/>
  <c r="AV13" i="17" s="1"/>
  <c r="K16" i="11"/>
  <c r="J16" i="11"/>
  <c r="I16" i="11"/>
  <c r="M225" i="1"/>
  <c r="N224" i="1"/>
  <c r="P224" i="1" s="1"/>
  <c r="Q224" i="1" s="1"/>
  <c r="S224" i="1" s="1"/>
  <c r="R224" i="1" s="1"/>
  <c r="T224" i="1" s="1"/>
  <c r="G16" i="11"/>
  <c r="H17" i="11"/>
  <c r="AE13" i="16"/>
  <c r="AF13" i="16" s="1"/>
  <c r="AD12" i="16"/>
  <c r="H106" i="2"/>
  <c r="AR13" i="17" l="1"/>
  <c r="AS14" i="17"/>
  <c r="AT14" i="17" s="1"/>
  <c r="AU14" i="17" s="1"/>
  <c r="AV14" i="17" s="1"/>
  <c r="G106" i="2"/>
  <c r="F105" i="2"/>
  <c r="K17" i="11"/>
  <c r="I17" i="11"/>
  <c r="J17" i="11"/>
  <c r="H18" i="11"/>
  <c r="G17" i="11"/>
  <c r="N225" i="1"/>
  <c r="P225" i="1" s="1"/>
  <c r="Q225" i="1" s="1"/>
  <c r="S225" i="1" s="1"/>
  <c r="R225" i="1" s="1"/>
  <c r="T225" i="1" s="1"/>
  <c r="M226" i="1"/>
  <c r="H107" i="2"/>
  <c r="AE14" i="16"/>
  <c r="AF14" i="16" s="1"/>
  <c r="AD13" i="16"/>
  <c r="G107" i="2" l="1"/>
  <c r="F106" i="2"/>
  <c r="AR14" i="17"/>
  <c r="AS15" i="17"/>
  <c r="AT15" i="17" s="1"/>
  <c r="AU15" i="17" s="1"/>
  <c r="AV15" i="17" s="1"/>
  <c r="J18" i="11"/>
  <c r="I18" i="11"/>
  <c r="K18" i="11"/>
  <c r="G18" i="11"/>
  <c r="H19" i="11"/>
  <c r="M227" i="1"/>
  <c r="N226" i="1"/>
  <c r="P226" i="1" s="1"/>
  <c r="Q226" i="1" s="1"/>
  <c r="S226" i="1" s="1"/>
  <c r="R226" i="1" s="1"/>
  <c r="T226" i="1" s="1"/>
  <c r="H108" i="2"/>
  <c r="AE15" i="16"/>
  <c r="AF15" i="16" s="1"/>
  <c r="AD14" i="16"/>
  <c r="AS16" i="17" l="1"/>
  <c r="AT16" i="17" s="1"/>
  <c r="AU16" i="17" s="1"/>
  <c r="AV16" i="17" s="1"/>
  <c r="AR15" i="17"/>
  <c r="G108" i="2"/>
  <c r="F107" i="2"/>
  <c r="J19" i="11"/>
  <c r="I19" i="11"/>
  <c r="K19" i="11"/>
  <c r="N227" i="1"/>
  <c r="P227" i="1" s="1"/>
  <c r="Q227" i="1" s="1"/>
  <c r="S227" i="1" s="1"/>
  <c r="R227" i="1" s="1"/>
  <c r="T227" i="1" s="1"/>
  <c r="M228" i="1"/>
  <c r="G19" i="11"/>
  <c r="H20" i="11"/>
  <c r="AE16" i="16"/>
  <c r="AF16" i="16" s="1"/>
  <c r="AD15" i="16"/>
  <c r="H109" i="2"/>
  <c r="G109" i="2" l="1"/>
  <c r="F108" i="2"/>
  <c r="AR16" i="17"/>
  <c r="AS17" i="17"/>
  <c r="AT17" i="17" s="1"/>
  <c r="AU17" i="17" s="1"/>
  <c r="AV17" i="17" s="1"/>
  <c r="I20" i="11"/>
  <c r="J20" i="11"/>
  <c r="K20" i="11"/>
  <c r="G20" i="11"/>
  <c r="H21" i="11"/>
  <c r="N228" i="1"/>
  <c r="P228" i="1" s="1"/>
  <c r="Q228" i="1" s="1"/>
  <c r="S228" i="1" s="1"/>
  <c r="R228" i="1" s="1"/>
  <c r="T228" i="1" s="1"/>
  <c r="M229" i="1"/>
  <c r="AE17" i="16"/>
  <c r="AF17" i="16" s="1"/>
  <c r="AD16" i="16"/>
  <c r="H110" i="2"/>
  <c r="AR17" i="17" l="1"/>
  <c r="AS18" i="17"/>
  <c r="AT18" i="17" s="1"/>
  <c r="AU18" i="17" s="1"/>
  <c r="AV18" i="17" s="1"/>
  <c r="G110" i="2"/>
  <c r="F109" i="2"/>
  <c r="I21" i="11"/>
  <c r="J21" i="11"/>
  <c r="K21" i="11"/>
  <c r="H22" i="11"/>
  <c r="G21" i="11"/>
  <c r="M230" i="1"/>
  <c r="N229" i="1"/>
  <c r="P229" i="1" s="1"/>
  <c r="Q229" i="1" s="1"/>
  <c r="S229" i="1" s="1"/>
  <c r="R229" i="1" s="1"/>
  <c r="T229" i="1" s="1"/>
  <c r="AE18" i="16"/>
  <c r="AF18" i="16" s="1"/>
  <c r="AD17" i="16"/>
  <c r="H111" i="2"/>
  <c r="F110" i="2" l="1"/>
  <c r="G111" i="2"/>
  <c r="AR18" i="17"/>
  <c r="AS19" i="17"/>
  <c r="AT19" i="17" s="1"/>
  <c r="AU19" i="17" s="1"/>
  <c r="AV19" i="17" s="1"/>
  <c r="I22" i="11"/>
  <c r="K22" i="11"/>
  <c r="J22" i="11"/>
  <c r="M231" i="1"/>
  <c r="N230" i="1"/>
  <c r="P230" i="1" s="1"/>
  <c r="Q230" i="1" s="1"/>
  <c r="S230" i="1" s="1"/>
  <c r="R230" i="1" s="1"/>
  <c r="T230" i="1" s="1"/>
  <c r="H23" i="11"/>
  <c r="G22" i="11"/>
  <c r="H112" i="2"/>
  <c r="AD18" i="16"/>
  <c r="AE19" i="16"/>
  <c r="AF19" i="16" s="1"/>
  <c r="AR19" i="17" l="1"/>
  <c r="AS20" i="17"/>
  <c r="AT20" i="17" s="1"/>
  <c r="AU20" i="17" s="1"/>
  <c r="AV20" i="17" s="1"/>
  <c r="G112" i="2"/>
  <c r="F111" i="2"/>
  <c r="K23" i="11"/>
  <c r="J23" i="11"/>
  <c r="I23" i="11"/>
  <c r="H24" i="11"/>
  <c r="G23" i="11"/>
  <c r="N231" i="1"/>
  <c r="P231" i="1" s="1"/>
  <c r="Q231" i="1" s="1"/>
  <c r="S231" i="1" s="1"/>
  <c r="R231" i="1" s="1"/>
  <c r="T231" i="1" s="1"/>
  <c r="M232" i="1"/>
  <c r="AE20" i="16"/>
  <c r="AF20" i="16" s="1"/>
  <c r="AD19" i="16"/>
  <c r="H113" i="2"/>
  <c r="G113" i="2" l="1"/>
  <c r="F112" i="2"/>
  <c r="AS21" i="17"/>
  <c r="AT21" i="17" s="1"/>
  <c r="AU21" i="17" s="1"/>
  <c r="AV21" i="17" s="1"/>
  <c r="AR20" i="17"/>
  <c r="K24" i="11"/>
  <c r="J24" i="11"/>
  <c r="I24" i="11"/>
  <c r="G24" i="11"/>
  <c r="H25" i="11"/>
  <c r="M233" i="1"/>
  <c r="N232" i="1"/>
  <c r="P232" i="1" s="1"/>
  <c r="Q232" i="1" s="1"/>
  <c r="S232" i="1" s="1"/>
  <c r="R232" i="1" s="1"/>
  <c r="T232" i="1" s="1"/>
  <c r="H114" i="2"/>
  <c r="AD20" i="16"/>
  <c r="AE21" i="16"/>
  <c r="AF21" i="16" s="1"/>
  <c r="AR21" i="17" l="1"/>
  <c r="AS22" i="17"/>
  <c r="AT22" i="17" s="1"/>
  <c r="AU22" i="17" s="1"/>
  <c r="AV22" i="17" s="1"/>
  <c r="F113" i="2"/>
  <c r="G114" i="2"/>
  <c r="J25" i="11"/>
  <c r="I25" i="11"/>
  <c r="K25" i="11"/>
  <c r="N233" i="1"/>
  <c r="P233" i="1" s="1"/>
  <c r="Q233" i="1" s="1"/>
  <c r="S233" i="1" s="1"/>
  <c r="R233" i="1" s="1"/>
  <c r="T233" i="1" s="1"/>
  <c r="M234" i="1"/>
  <c r="G25" i="11"/>
  <c r="H26" i="11"/>
  <c r="AE22" i="16"/>
  <c r="AF22" i="16" s="1"/>
  <c r="AD21" i="16"/>
  <c r="H115" i="2"/>
  <c r="F114" i="2" l="1"/>
  <c r="G115" i="2"/>
  <c r="AR22" i="17"/>
  <c r="AS23" i="17"/>
  <c r="AT23" i="17" s="1"/>
  <c r="AU23" i="17" s="1"/>
  <c r="AV23" i="17" s="1"/>
  <c r="J26" i="11"/>
  <c r="K26" i="11"/>
  <c r="I26" i="11"/>
  <c r="H27" i="11"/>
  <c r="G26" i="11"/>
  <c r="N234" i="1"/>
  <c r="P234" i="1" s="1"/>
  <c r="Q234" i="1" s="1"/>
  <c r="S234" i="1" s="1"/>
  <c r="R234" i="1" s="1"/>
  <c r="T234" i="1" s="1"/>
  <c r="M235" i="1"/>
  <c r="AE23" i="16"/>
  <c r="AF23" i="16" s="1"/>
  <c r="AD22" i="16"/>
  <c r="H116" i="2"/>
  <c r="AR23" i="17" l="1"/>
  <c r="AS24" i="17"/>
  <c r="AT24" i="17" s="1"/>
  <c r="AU24" i="17" s="1"/>
  <c r="AV24" i="17" s="1"/>
  <c r="G116" i="2"/>
  <c r="F115" i="2"/>
  <c r="I27" i="11"/>
  <c r="J27" i="11"/>
  <c r="K27" i="11"/>
  <c r="N235" i="1"/>
  <c r="P235" i="1" s="1"/>
  <c r="Q235" i="1" s="1"/>
  <c r="S235" i="1" s="1"/>
  <c r="R235" i="1" s="1"/>
  <c r="T235" i="1" s="1"/>
  <c r="M236" i="1"/>
  <c r="H28" i="11"/>
  <c r="G27" i="11"/>
  <c r="H117" i="2"/>
  <c r="AE24" i="16"/>
  <c r="AF24" i="16" s="1"/>
  <c r="AD23" i="16"/>
  <c r="G117" i="2" l="1"/>
  <c r="F116" i="2"/>
  <c r="AR24" i="17"/>
  <c r="AS25" i="17"/>
  <c r="AT25" i="17" s="1"/>
  <c r="AU25" i="17" s="1"/>
  <c r="AV25" i="17" s="1"/>
  <c r="K28" i="11"/>
  <c r="I28" i="11"/>
  <c r="J28" i="11"/>
  <c r="G28" i="11"/>
  <c r="H29" i="11"/>
  <c r="M237" i="1"/>
  <c r="N236" i="1"/>
  <c r="P236" i="1" s="1"/>
  <c r="Q236" i="1" s="1"/>
  <c r="S236" i="1" s="1"/>
  <c r="R236" i="1" s="1"/>
  <c r="T236" i="1" s="1"/>
  <c r="AE25" i="16"/>
  <c r="AF25" i="16" s="1"/>
  <c r="AD24" i="16"/>
  <c r="H118" i="2"/>
  <c r="AR25" i="17" l="1"/>
  <c r="AS26" i="17"/>
  <c r="AT26" i="17" s="1"/>
  <c r="AU26" i="17" s="1"/>
  <c r="AV26" i="17" s="1"/>
  <c r="G118" i="2"/>
  <c r="F117" i="2"/>
  <c r="K29" i="11"/>
  <c r="I29" i="11"/>
  <c r="J29" i="11"/>
  <c r="N237" i="1"/>
  <c r="P237" i="1" s="1"/>
  <c r="Q237" i="1" s="1"/>
  <c r="S237" i="1" s="1"/>
  <c r="R237" i="1" s="1"/>
  <c r="T237" i="1" s="1"/>
  <c r="M238" i="1"/>
  <c r="H30" i="11"/>
  <c r="G29" i="11"/>
  <c r="H119" i="2"/>
  <c r="AE26" i="16"/>
  <c r="AF26" i="16" s="1"/>
  <c r="AD25" i="16"/>
  <c r="F118" i="2" l="1"/>
  <c r="G119" i="2"/>
  <c r="AS27" i="17"/>
  <c r="AT27" i="17" s="1"/>
  <c r="AU27" i="17" s="1"/>
  <c r="AV27" i="17" s="1"/>
  <c r="AR26" i="17"/>
  <c r="K30" i="11"/>
  <c r="I30" i="11"/>
  <c r="J30" i="11"/>
  <c r="M239" i="1"/>
  <c r="N238" i="1"/>
  <c r="P238" i="1" s="1"/>
  <c r="Q238" i="1" s="1"/>
  <c r="S238" i="1" s="1"/>
  <c r="R238" i="1" s="1"/>
  <c r="T238" i="1" s="1"/>
  <c r="G30" i="11"/>
  <c r="H31" i="11"/>
  <c r="AD26" i="16"/>
  <c r="AE27" i="16"/>
  <c r="AF27" i="16" s="1"/>
  <c r="H120" i="2"/>
  <c r="AS28" i="17" l="1"/>
  <c r="AT28" i="17" s="1"/>
  <c r="AU28" i="17" s="1"/>
  <c r="AV28" i="17" s="1"/>
  <c r="AR27" i="17"/>
  <c r="F119" i="2"/>
  <c r="G120" i="2"/>
  <c r="K31" i="11"/>
  <c r="J31" i="11"/>
  <c r="I31" i="11"/>
  <c r="H32" i="11"/>
  <c r="G31" i="11"/>
  <c r="M240" i="1"/>
  <c r="N239" i="1"/>
  <c r="P239" i="1" s="1"/>
  <c r="Q239" i="1" s="1"/>
  <c r="S239" i="1" s="1"/>
  <c r="R239" i="1" s="1"/>
  <c r="T239" i="1" s="1"/>
  <c r="H121" i="2"/>
  <c r="AE28" i="16"/>
  <c r="AF28" i="16" s="1"/>
  <c r="AD27" i="16"/>
  <c r="G121" i="2" l="1"/>
  <c r="F120" i="2"/>
  <c r="AS29" i="17"/>
  <c r="AT29" i="17" s="1"/>
  <c r="AU29" i="17" s="1"/>
  <c r="AV29" i="17" s="1"/>
  <c r="AR28" i="17"/>
  <c r="J32" i="11"/>
  <c r="K32" i="11"/>
  <c r="I32" i="11"/>
  <c r="N240" i="1"/>
  <c r="P240" i="1" s="1"/>
  <c r="Q240" i="1" s="1"/>
  <c r="S240" i="1" s="1"/>
  <c r="R240" i="1" s="1"/>
  <c r="T240" i="1" s="1"/>
  <c r="M241" i="1"/>
  <c r="G32" i="11"/>
  <c r="H33" i="11"/>
  <c r="AE29" i="16"/>
  <c r="AF29" i="16" s="1"/>
  <c r="AD28" i="16"/>
  <c r="H122" i="2"/>
  <c r="AS30" i="17" l="1"/>
  <c r="AT30" i="17" s="1"/>
  <c r="AU30" i="17" s="1"/>
  <c r="AV30" i="17" s="1"/>
  <c r="AR29" i="17"/>
  <c r="G122" i="2"/>
  <c r="F121" i="2"/>
  <c r="J33" i="11"/>
  <c r="K33" i="11"/>
  <c r="I33" i="11"/>
  <c r="H34" i="11"/>
  <c r="G33" i="11"/>
  <c r="M242" i="1"/>
  <c r="N241" i="1"/>
  <c r="P241" i="1" s="1"/>
  <c r="Q241" i="1" s="1"/>
  <c r="S241" i="1" s="1"/>
  <c r="R241" i="1" s="1"/>
  <c r="T241" i="1" s="1"/>
  <c r="H123" i="2"/>
  <c r="AE30" i="16"/>
  <c r="AF30" i="16" s="1"/>
  <c r="AD29" i="16"/>
  <c r="G123" i="2" l="1"/>
  <c r="F122" i="2"/>
  <c r="AS31" i="17"/>
  <c r="AT31" i="17" s="1"/>
  <c r="AU31" i="17" s="1"/>
  <c r="AV31" i="17" s="1"/>
  <c r="AR30" i="17"/>
  <c r="I34" i="11"/>
  <c r="J34" i="11"/>
  <c r="K34" i="11"/>
  <c r="M243" i="1"/>
  <c r="N242" i="1"/>
  <c r="P242" i="1" s="1"/>
  <c r="Q242" i="1" s="1"/>
  <c r="S242" i="1" s="1"/>
  <c r="R242" i="1" s="1"/>
  <c r="T242" i="1" s="1"/>
  <c r="G34" i="11"/>
  <c r="H35" i="11"/>
  <c r="H124" i="2"/>
  <c r="AE31" i="16"/>
  <c r="AF31" i="16" s="1"/>
  <c r="AD30" i="16"/>
  <c r="AS32" i="17" l="1"/>
  <c r="AT32" i="17" s="1"/>
  <c r="AU32" i="17" s="1"/>
  <c r="AV32" i="17" s="1"/>
  <c r="AR31" i="17"/>
  <c r="G124" i="2"/>
  <c r="F123" i="2"/>
  <c r="I35" i="11"/>
  <c r="J35" i="11"/>
  <c r="K35" i="11"/>
  <c r="H36" i="11"/>
  <c r="G35" i="11"/>
  <c r="N243" i="1"/>
  <c r="P243" i="1" s="1"/>
  <c r="Q243" i="1" s="1"/>
  <c r="S243" i="1" s="1"/>
  <c r="R243" i="1" s="1"/>
  <c r="T243" i="1" s="1"/>
  <c r="M244" i="1"/>
  <c r="AE32" i="16"/>
  <c r="AF32" i="16" s="1"/>
  <c r="AD31" i="16"/>
  <c r="H125" i="2"/>
  <c r="G125" i="2" l="1"/>
  <c r="F124" i="2"/>
  <c r="AR32" i="17"/>
  <c r="AS33" i="17"/>
  <c r="AT33" i="17" s="1"/>
  <c r="AU33" i="17" s="1"/>
  <c r="AV33" i="17" s="1"/>
  <c r="I36" i="11"/>
  <c r="K36" i="11"/>
  <c r="J36" i="11"/>
  <c r="G36" i="11"/>
  <c r="H37" i="11"/>
  <c r="M245" i="1"/>
  <c r="N244" i="1"/>
  <c r="P244" i="1" s="1"/>
  <c r="Q244" i="1" s="1"/>
  <c r="S244" i="1" s="1"/>
  <c r="R244" i="1" s="1"/>
  <c r="T244" i="1" s="1"/>
  <c r="H126" i="2"/>
  <c r="AE33" i="16"/>
  <c r="AF33" i="16" s="1"/>
  <c r="AD32" i="16"/>
  <c r="AR33" i="17" l="1"/>
  <c r="AS34" i="17"/>
  <c r="AT34" i="17" s="1"/>
  <c r="AU34" i="17" s="1"/>
  <c r="AV34" i="17" s="1"/>
  <c r="G126" i="2"/>
  <c r="F125" i="2"/>
  <c r="J37" i="11"/>
  <c r="K37" i="11"/>
  <c r="I37" i="11"/>
  <c r="M246" i="1"/>
  <c r="N245" i="1"/>
  <c r="P245" i="1" s="1"/>
  <c r="Q245" i="1" s="1"/>
  <c r="S245" i="1" s="1"/>
  <c r="R245" i="1" s="1"/>
  <c r="T245" i="1" s="1"/>
  <c r="G37" i="11"/>
  <c r="H38" i="11"/>
  <c r="AE34" i="16"/>
  <c r="AF34" i="16" s="1"/>
  <c r="AD33" i="16"/>
  <c r="H127" i="2"/>
  <c r="G127" i="2" l="1"/>
  <c r="F126" i="2"/>
  <c r="AS35" i="17"/>
  <c r="AT35" i="17" s="1"/>
  <c r="AU35" i="17" s="1"/>
  <c r="AV35" i="17" s="1"/>
  <c r="AR34" i="17"/>
  <c r="I38" i="11"/>
  <c r="K38" i="11"/>
  <c r="J38" i="11"/>
  <c r="G38" i="11"/>
  <c r="N8" i="11"/>
  <c r="N246" i="1"/>
  <c r="P246" i="1" s="1"/>
  <c r="Q246" i="1" s="1"/>
  <c r="S246" i="1" s="1"/>
  <c r="R246" i="1" s="1"/>
  <c r="T246" i="1" s="1"/>
  <c r="M247" i="1"/>
  <c r="AD34" i="16"/>
  <c r="AE35" i="16"/>
  <c r="AF35" i="16" s="1"/>
  <c r="H128" i="2"/>
  <c r="AS36" i="17" l="1"/>
  <c r="AT36" i="17" s="1"/>
  <c r="AU36" i="17" s="1"/>
  <c r="AV36" i="17" s="1"/>
  <c r="AR35" i="17"/>
  <c r="G128" i="2"/>
  <c r="F127" i="2"/>
  <c r="Q8" i="11"/>
  <c r="O8" i="11"/>
  <c r="P8" i="11"/>
  <c r="M6" i="11"/>
  <c r="M8" i="11"/>
  <c r="N9" i="11"/>
  <c r="M248" i="1"/>
  <c r="N247" i="1"/>
  <c r="P247" i="1" s="1"/>
  <c r="Q247" i="1" s="1"/>
  <c r="S247" i="1" s="1"/>
  <c r="R247" i="1" s="1"/>
  <c r="T247" i="1" s="1"/>
  <c r="AI5" i="16"/>
  <c r="AJ5" i="16" s="1"/>
  <c r="AD35" i="16"/>
  <c r="C130" i="2"/>
  <c r="B130" i="2" l="1"/>
  <c r="F128" i="2"/>
  <c r="AR36" i="17"/>
  <c r="AY6" i="17"/>
  <c r="AZ6" i="17" s="1"/>
  <c r="BA6" i="17" s="1"/>
  <c r="BB6" i="17" s="1"/>
  <c r="O9" i="11"/>
  <c r="Q9" i="11"/>
  <c r="P9" i="11"/>
  <c r="N248" i="1"/>
  <c r="P248" i="1" s="1"/>
  <c r="Q248" i="1" s="1"/>
  <c r="S248" i="1" s="1"/>
  <c r="R248" i="1" s="1"/>
  <c r="T248" i="1" s="1"/>
  <c r="M249" i="1"/>
  <c r="M9" i="11"/>
  <c r="N10" i="11"/>
  <c r="C131" i="2"/>
  <c r="AH4" i="16"/>
  <c r="AI6" i="16"/>
  <c r="AJ6" i="16" s="1"/>
  <c r="AH5" i="16"/>
  <c r="AY7" i="17" l="1"/>
  <c r="AZ7" i="17" s="1"/>
  <c r="BA7" i="17" s="1"/>
  <c r="BB7" i="17" s="1"/>
  <c r="AX6" i="17"/>
  <c r="AX4" i="17"/>
  <c r="D129" i="2"/>
  <c r="B131" i="2"/>
  <c r="A130" i="2"/>
  <c r="P10" i="11"/>
  <c r="Q10" i="11"/>
  <c r="O10" i="11"/>
  <c r="M250" i="1"/>
  <c r="N249" i="1"/>
  <c r="P249" i="1" s="1"/>
  <c r="Q249" i="1" s="1"/>
  <c r="S249" i="1" s="1"/>
  <c r="R249" i="1" s="1"/>
  <c r="T249" i="1" s="1"/>
  <c r="N11" i="11"/>
  <c r="M10" i="11"/>
  <c r="AI7" i="16"/>
  <c r="AJ7" i="16" s="1"/>
  <c r="AH6" i="16"/>
  <c r="C132" i="2"/>
  <c r="B132" i="2" l="1"/>
  <c r="A131" i="2"/>
  <c r="AY8" i="17"/>
  <c r="AZ8" i="17" s="1"/>
  <c r="BA8" i="17" s="1"/>
  <c r="BB8" i="17" s="1"/>
  <c r="AX7" i="17"/>
  <c r="P11" i="11"/>
  <c r="O11" i="11"/>
  <c r="Q11" i="11"/>
  <c r="N12" i="11"/>
  <c r="M11" i="11"/>
  <c r="M251" i="1"/>
  <c r="N250" i="1"/>
  <c r="P250" i="1" s="1"/>
  <c r="Q250" i="1" s="1"/>
  <c r="S250" i="1" s="1"/>
  <c r="R250" i="1" s="1"/>
  <c r="T250" i="1" s="1"/>
  <c r="AI8" i="16"/>
  <c r="AJ8" i="16" s="1"/>
  <c r="AH7" i="16"/>
  <c r="C133" i="2"/>
  <c r="AY9" i="17" l="1"/>
  <c r="AZ9" i="17" s="1"/>
  <c r="BA9" i="17" s="1"/>
  <c r="BB9" i="17" s="1"/>
  <c r="AX8" i="17"/>
  <c r="B133" i="2"/>
  <c r="A132" i="2"/>
  <c r="P12" i="11"/>
  <c r="O12" i="11"/>
  <c r="Q12" i="11"/>
  <c r="N251" i="1"/>
  <c r="P251" i="1" s="1"/>
  <c r="Q251" i="1" s="1"/>
  <c r="S251" i="1" s="1"/>
  <c r="R251" i="1" s="1"/>
  <c r="T251" i="1" s="1"/>
  <c r="M252" i="1"/>
  <c r="M12" i="11"/>
  <c r="N13" i="11"/>
  <c r="C134" i="2"/>
  <c r="AI9" i="16"/>
  <c r="AJ9" i="16" s="1"/>
  <c r="AH8" i="16"/>
  <c r="A133" i="2" l="1"/>
  <c r="B134" i="2"/>
  <c r="AX9" i="17"/>
  <c r="AY10" i="17"/>
  <c r="AZ10" i="17" s="1"/>
  <c r="BA10" i="17" s="1"/>
  <c r="BB10" i="17" s="1"/>
  <c r="P13" i="11"/>
  <c r="Q13" i="11"/>
  <c r="O13" i="11"/>
  <c r="N252" i="1"/>
  <c r="P252" i="1" s="1"/>
  <c r="Q252" i="1" s="1"/>
  <c r="S252" i="1" s="1"/>
  <c r="R252" i="1" s="1"/>
  <c r="T252" i="1" s="1"/>
  <c r="M253" i="1"/>
  <c r="N14" i="11"/>
  <c r="M13" i="11"/>
  <c r="AI10" i="16"/>
  <c r="AJ10" i="16" s="1"/>
  <c r="AH9" i="16"/>
  <c r="C135" i="2"/>
  <c r="AY11" i="17" l="1"/>
  <c r="AZ11" i="17" s="1"/>
  <c r="BA11" i="17" s="1"/>
  <c r="BB11" i="17" s="1"/>
  <c r="AX10" i="17"/>
  <c r="A134" i="2"/>
  <c r="B135" i="2"/>
  <c r="Q14" i="11"/>
  <c r="P14" i="11"/>
  <c r="O14" i="11"/>
  <c r="M14" i="11"/>
  <c r="N15" i="11"/>
  <c r="M254" i="1"/>
  <c r="N253" i="1"/>
  <c r="P253" i="1" s="1"/>
  <c r="Q253" i="1" s="1"/>
  <c r="S253" i="1" s="1"/>
  <c r="R253" i="1" s="1"/>
  <c r="T253" i="1" s="1"/>
  <c r="C136" i="2"/>
  <c r="AI11" i="16"/>
  <c r="AJ11" i="16" s="1"/>
  <c r="AH10" i="16"/>
  <c r="B136" i="2" l="1"/>
  <c r="A135" i="2"/>
  <c r="AX11" i="17"/>
  <c r="AY12" i="17"/>
  <c r="AZ12" i="17" s="1"/>
  <c r="BA12" i="17" s="1"/>
  <c r="BB12" i="17" s="1"/>
  <c r="Q15" i="11"/>
  <c r="O15" i="11"/>
  <c r="P15" i="11"/>
  <c r="M15" i="11"/>
  <c r="N16" i="11"/>
  <c r="N254" i="1"/>
  <c r="P254" i="1" s="1"/>
  <c r="Q254" i="1" s="1"/>
  <c r="S254" i="1" s="1"/>
  <c r="R254" i="1" s="1"/>
  <c r="T254" i="1" s="1"/>
  <c r="M255" i="1"/>
  <c r="AI12" i="16"/>
  <c r="AJ12" i="16" s="1"/>
  <c r="AH11" i="16"/>
  <c r="C137" i="2"/>
  <c r="AY13" i="17" l="1"/>
  <c r="AZ13" i="17" s="1"/>
  <c r="BA13" i="17" s="1"/>
  <c r="BB13" i="17" s="1"/>
  <c r="AX12" i="17"/>
  <c r="B137" i="2"/>
  <c r="A136" i="2"/>
  <c r="Q16" i="11"/>
  <c r="O16" i="11"/>
  <c r="P16" i="11"/>
  <c r="N255" i="1"/>
  <c r="P255" i="1" s="1"/>
  <c r="Q255" i="1" s="1"/>
  <c r="S255" i="1" s="1"/>
  <c r="R255" i="1" s="1"/>
  <c r="T255" i="1" s="1"/>
  <c r="M256" i="1"/>
  <c r="M16" i="11"/>
  <c r="N17" i="11"/>
  <c r="AI13" i="16"/>
  <c r="AJ13" i="16" s="1"/>
  <c r="AH12" i="16"/>
  <c r="C138" i="2"/>
  <c r="B138" i="2" l="1"/>
  <c r="A137" i="2"/>
  <c r="AY14" i="17"/>
  <c r="AZ14" i="17" s="1"/>
  <c r="BA14" i="17" s="1"/>
  <c r="BB14" i="17" s="1"/>
  <c r="AX13" i="17"/>
  <c r="Q17" i="11"/>
  <c r="P17" i="11"/>
  <c r="O17" i="11"/>
  <c r="M17" i="11"/>
  <c r="N18" i="11"/>
  <c r="N256" i="1"/>
  <c r="P256" i="1" s="1"/>
  <c r="Q256" i="1" s="1"/>
  <c r="S256" i="1" s="1"/>
  <c r="R256" i="1" s="1"/>
  <c r="T256" i="1" s="1"/>
  <c r="M257" i="1"/>
  <c r="C139" i="2"/>
  <c r="AI14" i="16"/>
  <c r="AJ14" i="16" s="1"/>
  <c r="AH13" i="16"/>
  <c r="AX14" i="17" l="1"/>
  <c r="AY15" i="17"/>
  <c r="AZ15" i="17" s="1"/>
  <c r="BA15" i="17" s="1"/>
  <c r="BB15" i="17" s="1"/>
  <c r="B139" i="2"/>
  <c r="A138" i="2"/>
  <c r="Q18" i="11"/>
  <c r="O18" i="11"/>
  <c r="P18" i="11"/>
  <c r="N19" i="11"/>
  <c r="M18" i="11"/>
  <c r="N257" i="1"/>
  <c r="P257" i="1" s="1"/>
  <c r="Q257" i="1" s="1"/>
  <c r="S257" i="1" s="1"/>
  <c r="R257" i="1" s="1"/>
  <c r="T257" i="1" s="1"/>
  <c r="M258" i="1"/>
  <c r="AI15" i="16"/>
  <c r="AJ15" i="16" s="1"/>
  <c r="AH14" i="16"/>
  <c r="C140" i="2"/>
  <c r="B140" i="2" l="1"/>
  <c r="A139" i="2"/>
  <c r="AY16" i="17"/>
  <c r="AZ16" i="17" s="1"/>
  <c r="BA16" i="17" s="1"/>
  <c r="BB16" i="17" s="1"/>
  <c r="AX15" i="17"/>
  <c r="P19" i="11"/>
  <c r="Q19" i="11"/>
  <c r="O19" i="11"/>
  <c r="N20" i="11"/>
  <c r="M19" i="11"/>
  <c r="M259" i="1"/>
  <c r="N258" i="1"/>
  <c r="P258" i="1" s="1"/>
  <c r="Q258" i="1" s="1"/>
  <c r="S258" i="1" s="1"/>
  <c r="R258" i="1" s="1"/>
  <c r="T258" i="1" s="1"/>
  <c r="C141" i="2"/>
  <c r="AI16" i="16"/>
  <c r="AJ16" i="16" s="1"/>
  <c r="AH15" i="16"/>
  <c r="AX16" i="17" l="1"/>
  <c r="AY17" i="17"/>
  <c r="AZ17" i="17" s="1"/>
  <c r="BA17" i="17" s="1"/>
  <c r="BB17" i="17" s="1"/>
  <c r="B141" i="2"/>
  <c r="A140" i="2"/>
  <c r="P20" i="11"/>
  <c r="Q20" i="11"/>
  <c r="O20" i="11"/>
  <c r="M260" i="1"/>
  <c r="N259" i="1"/>
  <c r="P259" i="1" s="1"/>
  <c r="Q259" i="1" s="1"/>
  <c r="S259" i="1" s="1"/>
  <c r="R259" i="1" s="1"/>
  <c r="T259" i="1" s="1"/>
  <c r="M20" i="11"/>
  <c r="N21" i="11"/>
  <c r="AI17" i="16"/>
  <c r="AJ17" i="16" s="1"/>
  <c r="AH16" i="16"/>
  <c r="C142" i="2"/>
  <c r="B142" i="2" l="1"/>
  <c r="A141" i="2"/>
  <c r="AY18" i="17"/>
  <c r="AZ18" i="17" s="1"/>
  <c r="BA18" i="17" s="1"/>
  <c r="BB18" i="17" s="1"/>
  <c r="AX17" i="17"/>
  <c r="O21" i="11"/>
  <c r="P21" i="11"/>
  <c r="Q21" i="11"/>
  <c r="N22" i="11"/>
  <c r="M21" i="11"/>
  <c r="M261" i="1"/>
  <c r="N260" i="1"/>
  <c r="P260" i="1" s="1"/>
  <c r="Q260" i="1" s="1"/>
  <c r="S260" i="1" s="1"/>
  <c r="R260" i="1" s="1"/>
  <c r="T260" i="1" s="1"/>
  <c r="C143" i="2"/>
  <c r="AI18" i="16"/>
  <c r="AJ18" i="16" s="1"/>
  <c r="AH17" i="16"/>
  <c r="AY19" i="17" l="1"/>
  <c r="AZ19" i="17" s="1"/>
  <c r="BA19" i="17" s="1"/>
  <c r="BB19" i="17" s="1"/>
  <c r="AX18" i="17"/>
  <c r="B143" i="2"/>
  <c r="A142" i="2"/>
  <c r="O22" i="11"/>
  <c r="P22" i="11"/>
  <c r="Q22" i="11"/>
  <c r="M262" i="1"/>
  <c r="N261" i="1"/>
  <c r="P261" i="1" s="1"/>
  <c r="Q261" i="1" s="1"/>
  <c r="S261" i="1" s="1"/>
  <c r="R261" i="1" s="1"/>
  <c r="T261" i="1" s="1"/>
  <c r="M22" i="11"/>
  <c r="N23" i="11"/>
  <c r="AI19" i="16"/>
  <c r="AJ19" i="16" s="1"/>
  <c r="AH18" i="16"/>
  <c r="C144" i="2"/>
  <c r="B144" i="2" l="1"/>
  <c r="A143" i="2"/>
  <c r="AY20" i="17"/>
  <c r="AZ20" i="17" s="1"/>
  <c r="BA20" i="17" s="1"/>
  <c r="BB20" i="17" s="1"/>
  <c r="AX19" i="17"/>
  <c r="O23" i="11"/>
  <c r="Q23" i="11"/>
  <c r="P23" i="11"/>
  <c r="M23" i="11"/>
  <c r="N24" i="11"/>
  <c r="N262" i="1"/>
  <c r="P262" i="1" s="1"/>
  <c r="Q262" i="1" s="1"/>
  <c r="S262" i="1" s="1"/>
  <c r="R262" i="1" s="1"/>
  <c r="T262" i="1" s="1"/>
  <c r="M263" i="1"/>
  <c r="C145" i="2"/>
  <c r="AI20" i="16"/>
  <c r="AJ20" i="16" s="1"/>
  <c r="AH19" i="16"/>
  <c r="AX20" i="17" l="1"/>
  <c r="AY21" i="17"/>
  <c r="AZ21" i="17" s="1"/>
  <c r="BA21" i="17" s="1"/>
  <c r="BB21" i="17" s="1"/>
  <c r="B145" i="2"/>
  <c r="A144" i="2"/>
  <c r="P24" i="11"/>
  <c r="Q24" i="11"/>
  <c r="O24" i="11"/>
  <c r="N25" i="11"/>
  <c r="M24" i="11"/>
  <c r="N263" i="1"/>
  <c r="P263" i="1" s="1"/>
  <c r="Q263" i="1" s="1"/>
  <c r="S263" i="1" s="1"/>
  <c r="R263" i="1" s="1"/>
  <c r="T263" i="1" s="1"/>
  <c r="M264" i="1"/>
  <c r="AI21" i="16"/>
  <c r="AJ21" i="16" s="1"/>
  <c r="AH20" i="16"/>
  <c r="C146" i="2"/>
  <c r="B146" i="2" l="1"/>
  <c r="A145" i="2"/>
  <c r="AX21" i="17"/>
  <c r="AY22" i="17"/>
  <c r="AZ22" i="17" s="1"/>
  <c r="BA22" i="17" s="1"/>
  <c r="BB22" i="17" s="1"/>
  <c r="P25" i="11"/>
  <c r="Q25" i="11"/>
  <c r="O25" i="11"/>
  <c r="N26" i="11"/>
  <c r="M25" i="11"/>
  <c r="N264" i="1"/>
  <c r="P264" i="1" s="1"/>
  <c r="Q264" i="1" s="1"/>
  <c r="S264" i="1" s="1"/>
  <c r="R264" i="1" s="1"/>
  <c r="T264" i="1" s="1"/>
  <c r="M265" i="1"/>
  <c r="AH21" i="16"/>
  <c r="AI22" i="16"/>
  <c r="AJ22" i="16" s="1"/>
  <c r="C147" i="2"/>
  <c r="AY23" i="17" l="1"/>
  <c r="AZ23" i="17" s="1"/>
  <c r="BA23" i="17" s="1"/>
  <c r="BB23" i="17" s="1"/>
  <c r="AX22" i="17"/>
  <c r="B147" i="2"/>
  <c r="A146" i="2"/>
  <c r="Q26" i="11"/>
  <c r="O26" i="11"/>
  <c r="P26" i="11"/>
  <c r="M26" i="11"/>
  <c r="N27" i="11"/>
  <c r="M266" i="1"/>
  <c r="N265" i="1"/>
  <c r="P265" i="1" s="1"/>
  <c r="Q265" i="1" s="1"/>
  <c r="S265" i="1" s="1"/>
  <c r="R265" i="1" s="1"/>
  <c r="T265" i="1" s="1"/>
  <c r="AI23" i="16"/>
  <c r="AJ23" i="16" s="1"/>
  <c r="AH22" i="16"/>
  <c r="C148" i="2"/>
  <c r="B148" i="2" l="1"/>
  <c r="A147" i="2"/>
  <c r="AY24" i="17"/>
  <c r="AZ24" i="17" s="1"/>
  <c r="BA24" i="17" s="1"/>
  <c r="BB24" i="17" s="1"/>
  <c r="AX23" i="17"/>
  <c r="P27" i="11"/>
  <c r="Q27" i="11"/>
  <c r="O27" i="11"/>
  <c r="M267" i="1"/>
  <c r="N266" i="1"/>
  <c r="P266" i="1" s="1"/>
  <c r="Q266" i="1" s="1"/>
  <c r="S266" i="1" s="1"/>
  <c r="R266" i="1" s="1"/>
  <c r="T266" i="1" s="1"/>
  <c r="N28" i="11"/>
  <c r="M27" i="11"/>
  <c r="AI24" i="16"/>
  <c r="AJ24" i="16" s="1"/>
  <c r="AH23" i="16"/>
  <c r="C149" i="2"/>
  <c r="AY25" i="17" l="1"/>
  <c r="AZ25" i="17" s="1"/>
  <c r="BA25" i="17" s="1"/>
  <c r="BB25" i="17" s="1"/>
  <c r="AX24" i="17"/>
  <c r="B149" i="2"/>
  <c r="A148" i="2"/>
  <c r="Q28" i="11"/>
  <c r="O28" i="11"/>
  <c r="P28" i="11"/>
  <c r="N29" i="11"/>
  <c r="M28" i="11"/>
  <c r="N267" i="1"/>
  <c r="P267" i="1" s="1"/>
  <c r="Q267" i="1" s="1"/>
  <c r="S267" i="1" s="1"/>
  <c r="R267" i="1" s="1"/>
  <c r="T267" i="1" s="1"/>
  <c r="M268" i="1"/>
  <c r="AI25" i="16"/>
  <c r="AJ25" i="16" s="1"/>
  <c r="AH24" i="16"/>
  <c r="C150" i="2"/>
  <c r="A149" i="2" l="1"/>
  <c r="B150" i="2"/>
  <c r="AY26" i="17"/>
  <c r="AZ26" i="17" s="1"/>
  <c r="BA26" i="17" s="1"/>
  <c r="BB26" i="17" s="1"/>
  <c r="AX25" i="17"/>
  <c r="Q29" i="11"/>
  <c r="O29" i="11"/>
  <c r="P29" i="11"/>
  <c r="N268" i="1"/>
  <c r="P268" i="1" s="1"/>
  <c r="Q268" i="1" s="1"/>
  <c r="S268" i="1" s="1"/>
  <c r="R268" i="1" s="1"/>
  <c r="T268" i="1" s="1"/>
  <c r="M269" i="1"/>
  <c r="M29" i="11"/>
  <c r="N30" i="11"/>
  <c r="C151" i="2"/>
  <c r="AI26" i="16"/>
  <c r="AJ26" i="16" s="1"/>
  <c r="AH25" i="16"/>
  <c r="AY27" i="17" l="1"/>
  <c r="AZ27" i="17" s="1"/>
  <c r="BA27" i="17" s="1"/>
  <c r="BB27" i="17" s="1"/>
  <c r="AX26" i="17"/>
  <c r="B151" i="2"/>
  <c r="A150" i="2"/>
  <c r="Q30" i="11"/>
  <c r="O30" i="11"/>
  <c r="P30" i="11"/>
  <c r="N31" i="11"/>
  <c r="M30" i="11"/>
  <c r="M270" i="1"/>
  <c r="N269" i="1"/>
  <c r="P269" i="1" s="1"/>
  <c r="Q269" i="1" s="1"/>
  <c r="S269" i="1" s="1"/>
  <c r="R269" i="1" s="1"/>
  <c r="T269" i="1" s="1"/>
  <c r="AI27" i="16"/>
  <c r="AJ27" i="16" s="1"/>
  <c r="AH26" i="16"/>
  <c r="C152" i="2"/>
  <c r="B152" i="2" l="1"/>
  <c r="A151" i="2"/>
  <c r="AY28" i="17"/>
  <c r="AZ28" i="17" s="1"/>
  <c r="BA28" i="17" s="1"/>
  <c r="BB28" i="17" s="1"/>
  <c r="AX27" i="17"/>
  <c r="Q31" i="11"/>
  <c r="P31" i="11"/>
  <c r="O31" i="11"/>
  <c r="N270" i="1"/>
  <c r="P270" i="1" s="1"/>
  <c r="Q270" i="1" s="1"/>
  <c r="S270" i="1" s="1"/>
  <c r="R270" i="1" s="1"/>
  <c r="T270" i="1" s="1"/>
  <c r="M271" i="1"/>
  <c r="N32" i="11"/>
  <c r="M31" i="11"/>
  <c r="AH27" i="16"/>
  <c r="AI28" i="16"/>
  <c r="AJ28" i="16" s="1"/>
  <c r="C153" i="2"/>
  <c r="AY29" i="17" l="1"/>
  <c r="AZ29" i="17" s="1"/>
  <c r="BA29" i="17" s="1"/>
  <c r="BB29" i="17" s="1"/>
  <c r="AX28" i="17"/>
  <c r="B153" i="2"/>
  <c r="A152" i="2"/>
  <c r="Q32" i="11"/>
  <c r="P32" i="11"/>
  <c r="O32" i="11"/>
  <c r="N33" i="11"/>
  <c r="M32" i="11"/>
  <c r="N271" i="1"/>
  <c r="P271" i="1" s="1"/>
  <c r="Q271" i="1" s="1"/>
  <c r="S271" i="1" s="1"/>
  <c r="R271" i="1" s="1"/>
  <c r="T271" i="1" s="1"/>
  <c r="M272" i="1"/>
  <c r="AI29" i="16"/>
  <c r="AJ29" i="16" s="1"/>
  <c r="AH28" i="16"/>
  <c r="C154" i="2"/>
  <c r="B154" i="2" l="1"/>
  <c r="A153" i="2"/>
  <c r="AY30" i="17"/>
  <c r="AZ30" i="17" s="1"/>
  <c r="BA30" i="17" s="1"/>
  <c r="BB30" i="17" s="1"/>
  <c r="AX29" i="17"/>
  <c r="P33" i="11"/>
  <c r="Q33" i="11"/>
  <c r="O33" i="11"/>
  <c r="N272" i="1"/>
  <c r="P272" i="1" s="1"/>
  <c r="Q272" i="1" s="1"/>
  <c r="S272" i="1" s="1"/>
  <c r="R272" i="1" s="1"/>
  <c r="T272" i="1" s="1"/>
  <c r="M273" i="1"/>
  <c r="N34" i="11"/>
  <c r="M33" i="11"/>
  <c r="AI30" i="16"/>
  <c r="AJ30" i="16" s="1"/>
  <c r="AH29" i="16"/>
  <c r="C155" i="2"/>
  <c r="AX30" i="17" l="1"/>
  <c r="AY31" i="17"/>
  <c r="AZ31" i="17" s="1"/>
  <c r="BA31" i="17" s="1"/>
  <c r="BB31" i="17" s="1"/>
  <c r="B155" i="2"/>
  <c r="A154" i="2"/>
  <c r="P34" i="11"/>
  <c r="Q34" i="11"/>
  <c r="O34" i="11"/>
  <c r="N35" i="11"/>
  <c r="M34" i="11"/>
  <c r="M274" i="1"/>
  <c r="N273" i="1"/>
  <c r="P273" i="1" s="1"/>
  <c r="Q273" i="1" s="1"/>
  <c r="S273" i="1" s="1"/>
  <c r="R273" i="1" s="1"/>
  <c r="T273" i="1" s="1"/>
  <c r="AI31" i="16"/>
  <c r="AJ31" i="16" s="1"/>
  <c r="AH30" i="16"/>
  <c r="C156" i="2"/>
  <c r="B156" i="2" l="1"/>
  <c r="A155" i="2"/>
  <c r="AX31" i="17"/>
  <c r="AY32" i="17"/>
  <c r="AZ32" i="17" s="1"/>
  <c r="BA32" i="17" s="1"/>
  <c r="BB32" i="17" s="1"/>
  <c r="O35" i="11"/>
  <c r="P35" i="11"/>
  <c r="Q35" i="11"/>
  <c r="M275" i="1"/>
  <c r="N274" i="1"/>
  <c r="P274" i="1" s="1"/>
  <c r="Q274" i="1" s="1"/>
  <c r="S274" i="1" s="1"/>
  <c r="R274" i="1" s="1"/>
  <c r="T274" i="1" s="1"/>
  <c r="M35" i="11"/>
  <c r="N36" i="11"/>
  <c r="C157" i="2"/>
  <c r="AI32" i="16"/>
  <c r="AJ32" i="16" s="1"/>
  <c r="AH31" i="16"/>
  <c r="AY33" i="17" l="1"/>
  <c r="AZ33" i="17" s="1"/>
  <c r="BA33" i="17" s="1"/>
  <c r="BB33" i="17" s="1"/>
  <c r="AX32" i="17"/>
  <c r="B157" i="2"/>
  <c r="A156" i="2"/>
  <c r="O36" i="11"/>
  <c r="P36" i="11"/>
  <c r="Q36" i="11"/>
  <c r="M36" i="11"/>
  <c r="N37" i="11"/>
  <c r="N275" i="1"/>
  <c r="P275" i="1" s="1"/>
  <c r="Q275" i="1" s="1"/>
  <c r="S275" i="1" s="1"/>
  <c r="R275" i="1" s="1"/>
  <c r="T275" i="1" s="1"/>
  <c r="M276" i="1"/>
  <c r="AI33" i="16"/>
  <c r="AJ33" i="16" s="1"/>
  <c r="AH32" i="16"/>
  <c r="C158" i="2"/>
  <c r="B158" i="2" l="1"/>
  <c r="A157" i="2"/>
  <c r="AX33" i="17"/>
  <c r="AY34" i="17"/>
  <c r="AZ34" i="17" s="1"/>
  <c r="BA34" i="17" s="1"/>
  <c r="BB34" i="17" s="1"/>
  <c r="O37" i="11"/>
  <c r="Q37" i="11"/>
  <c r="P37" i="11"/>
  <c r="T8" i="11"/>
  <c r="M37" i="11"/>
  <c r="M277" i="1"/>
  <c r="N276" i="1"/>
  <c r="P276" i="1" s="1"/>
  <c r="Q276" i="1" s="1"/>
  <c r="S276" i="1" s="1"/>
  <c r="R276" i="1" s="1"/>
  <c r="T276" i="1" s="1"/>
  <c r="AH33" i="16"/>
  <c r="AI34" i="16"/>
  <c r="AJ34" i="16" s="1"/>
  <c r="C159" i="2"/>
  <c r="AY35" i="17" l="1"/>
  <c r="AZ35" i="17" s="1"/>
  <c r="BA35" i="17" s="1"/>
  <c r="BB35" i="17" s="1"/>
  <c r="AX34" i="17"/>
  <c r="B159" i="2"/>
  <c r="A158" i="2"/>
  <c r="U8" i="11"/>
  <c r="V8" i="11"/>
  <c r="W8" i="11"/>
  <c r="T9" i="11"/>
  <c r="S8" i="11"/>
  <c r="S6" i="11"/>
  <c r="N277" i="1"/>
  <c r="P277" i="1" s="1"/>
  <c r="Q277" i="1" s="1"/>
  <c r="S277" i="1" s="1"/>
  <c r="R277" i="1" s="1"/>
  <c r="T277" i="1" s="1"/>
  <c r="M278" i="1"/>
  <c r="H130" i="2"/>
  <c r="AM5" i="16"/>
  <c r="AN5" i="16" s="1"/>
  <c r="AH34" i="16"/>
  <c r="G130" i="2" l="1"/>
  <c r="A159" i="2"/>
  <c r="AX35" i="17"/>
  <c r="BE6" i="17"/>
  <c r="BF6" i="17" s="1"/>
  <c r="BG6" i="17" s="1"/>
  <c r="BH6" i="17" s="1"/>
  <c r="U9" i="11"/>
  <c r="V9" i="11"/>
  <c r="W9" i="11"/>
  <c r="T10" i="11"/>
  <c r="S9" i="11"/>
  <c r="D158" i="2"/>
  <c r="N278" i="1"/>
  <c r="P278" i="1" s="1"/>
  <c r="Q278" i="1" s="1"/>
  <c r="S278" i="1" s="1"/>
  <c r="R278" i="1" s="1"/>
  <c r="T278" i="1" s="1"/>
  <c r="D101" i="2"/>
  <c r="D105" i="2"/>
  <c r="D109" i="2"/>
  <c r="D113" i="2"/>
  <c r="D117" i="2"/>
  <c r="D121" i="2"/>
  <c r="D125" i="2"/>
  <c r="I98" i="2"/>
  <c r="I102" i="2"/>
  <c r="I106" i="2"/>
  <c r="I110" i="2"/>
  <c r="I114" i="2"/>
  <c r="I118" i="2"/>
  <c r="I122" i="2"/>
  <c r="I126" i="2"/>
  <c r="D131" i="2"/>
  <c r="D135" i="2"/>
  <c r="D139" i="2"/>
  <c r="D143" i="2"/>
  <c r="D147" i="2"/>
  <c r="D151" i="2"/>
  <c r="D155" i="2"/>
  <c r="D159" i="2"/>
  <c r="D133" i="2"/>
  <c r="D141" i="2"/>
  <c r="D149" i="2"/>
  <c r="D157" i="2"/>
  <c r="D128" i="2"/>
  <c r="I109" i="2"/>
  <c r="I117" i="2"/>
  <c r="I125" i="2"/>
  <c r="D134" i="2"/>
  <c r="D142" i="2"/>
  <c r="D150" i="2"/>
  <c r="M279" i="1"/>
  <c r="D102" i="2"/>
  <c r="D106" i="2"/>
  <c r="D110" i="2"/>
  <c r="D114" i="2"/>
  <c r="D118" i="2"/>
  <c r="D122" i="2"/>
  <c r="D126" i="2"/>
  <c r="I99" i="2"/>
  <c r="I103" i="2"/>
  <c r="I107" i="2"/>
  <c r="I111" i="2"/>
  <c r="I115" i="2"/>
  <c r="I119" i="2"/>
  <c r="I123" i="2"/>
  <c r="I127" i="2"/>
  <c r="D132" i="2"/>
  <c r="D136" i="2"/>
  <c r="D140" i="2"/>
  <c r="D144" i="2"/>
  <c r="D148" i="2"/>
  <c r="D152" i="2"/>
  <c r="D156" i="2"/>
  <c r="D99" i="2"/>
  <c r="D103" i="2"/>
  <c r="D107" i="2"/>
  <c r="D111" i="2"/>
  <c r="D115" i="2"/>
  <c r="D119" i="2"/>
  <c r="D123" i="2"/>
  <c r="D127" i="2"/>
  <c r="I100" i="2"/>
  <c r="I104" i="2"/>
  <c r="I108" i="2"/>
  <c r="I112" i="2"/>
  <c r="I116" i="2"/>
  <c r="I120" i="2"/>
  <c r="I124" i="2"/>
  <c r="I128" i="2"/>
  <c r="D137" i="2"/>
  <c r="D145" i="2"/>
  <c r="D153" i="2"/>
  <c r="D100" i="2"/>
  <c r="D104" i="2"/>
  <c r="D108" i="2"/>
  <c r="D112" i="2"/>
  <c r="D116" i="2"/>
  <c r="D120" i="2"/>
  <c r="D124" i="2"/>
  <c r="I101" i="2"/>
  <c r="I105" i="2"/>
  <c r="I113" i="2"/>
  <c r="I121" i="2"/>
  <c r="D130" i="2"/>
  <c r="D138" i="2"/>
  <c r="D146" i="2"/>
  <c r="D154" i="2"/>
  <c r="AL4" i="16"/>
  <c r="AL5" i="16"/>
  <c r="AM6" i="16"/>
  <c r="AN6" i="16" s="1"/>
  <c r="H131" i="2"/>
  <c r="BE7" i="17" l="1"/>
  <c r="BF7" i="17" s="1"/>
  <c r="BG7" i="17" s="1"/>
  <c r="BH7" i="17" s="1"/>
  <c r="BD4" i="17"/>
  <c r="BD6" i="17"/>
  <c r="G131" i="2"/>
  <c r="I129" i="2"/>
  <c r="F130" i="2"/>
  <c r="U10" i="11"/>
  <c r="V10" i="11"/>
  <c r="W10" i="11"/>
  <c r="S10" i="11"/>
  <c r="T11" i="11"/>
  <c r="I130" i="2"/>
  <c r="N279" i="1"/>
  <c r="P279" i="1" s="1"/>
  <c r="Q279" i="1" s="1"/>
  <c r="S279" i="1" s="1"/>
  <c r="R279" i="1" s="1"/>
  <c r="T279" i="1" s="1"/>
  <c r="M280" i="1"/>
  <c r="H132" i="2"/>
  <c r="AM7" i="16"/>
  <c r="AN7" i="16" s="1"/>
  <c r="AL6" i="16"/>
  <c r="F131" i="2" l="1"/>
  <c r="G132" i="2"/>
  <c r="BE8" i="17"/>
  <c r="BF8" i="17" s="1"/>
  <c r="BG8" i="17" s="1"/>
  <c r="BH8" i="17" s="1"/>
  <c r="BD7" i="17"/>
  <c r="U11" i="11"/>
  <c r="W11" i="11"/>
  <c r="V11" i="11"/>
  <c r="S11" i="11"/>
  <c r="T12" i="11"/>
  <c r="N280" i="1"/>
  <c r="P280" i="1" s="1"/>
  <c r="Q280" i="1" s="1"/>
  <c r="S280" i="1" s="1"/>
  <c r="R280" i="1" s="1"/>
  <c r="T280" i="1" s="1"/>
  <c r="M281" i="1"/>
  <c r="AM8" i="16"/>
  <c r="AN8" i="16" s="1"/>
  <c r="AL7" i="16"/>
  <c r="H133" i="2"/>
  <c r="BD8" i="17" l="1"/>
  <c r="BE9" i="17"/>
  <c r="BF9" i="17" s="1"/>
  <c r="BG9" i="17" s="1"/>
  <c r="BH9" i="17" s="1"/>
  <c r="G133" i="2"/>
  <c r="F132" i="2"/>
  <c r="W12" i="11"/>
  <c r="V12" i="11"/>
  <c r="U12" i="11"/>
  <c r="T13" i="11"/>
  <c r="S12" i="11"/>
  <c r="M282" i="1"/>
  <c r="N281" i="1"/>
  <c r="P281" i="1" s="1"/>
  <c r="Q281" i="1" s="1"/>
  <c r="S281" i="1" s="1"/>
  <c r="R281" i="1" s="1"/>
  <c r="T281" i="1" s="1"/>
  <c r="H134" i="2"/>
  <c r="AM9" i="16"/>
  <c r="AN9" i="16" s="1"/>
  <c r="AL8" i="16"/>
  <c r="G134" i="2" l="1"/>
  <c r="F133" i="2"/>
  <c r="BD9" i="17"/>
  <c r="BE10" i="17"/>
  <c r="BF10" i="17" s="1"/>
  <c r="BG10" i="17" s="1"/>
  <c r="BH10" i="17" s="1"/>
  <c r="V13" i="11"/>
  <c r="U13" i="11"/>
  <c r="W13" i="11"/>
  <c r="N282" i="1"/>
  <c r="P282" i="1" s="1"/>
  <c r="Q282" i="1" s="1"/>
  <c r="S282" i="1" s="1"/>
  <c r="R282" i="1" s="1"/>
  <c r="T282" i="1" s="1"/>
  <c r="M283" i="1"/>
  <c r="S13" i="11"/>
  <c r="T14" i="11"/>
  <c r="AM10" i="16"/>
  <c r="AN10" i="16" s="1"/>
  <c r="AL9" i="16"/>
  <c r="H135" i="2"/>
  <c r="BD10" i="17" l="1"/>
  <c r="BE11" i="17"/>
  <c r="BF11" i="17" s="1"/>
  <c r="BG11" i="17" s="1"/>
  <c r="BH11" i="17" s="1"/>
  <c r="G135" i="2"/>
  <c r="F134" i="2"/>
  <c r="V14" i="11"/>
  <c r="W14" i="11"/>
  <c r="U14" i="11"/>
  <c r="S14" i="11"/>
  <c r="T15" i="11"/>
  <c r="N283" i="1"/>
  <c r="P283" i="1" s="1"/>
  <c r="Q283" i="1" s="1"/>
  <c r="S283" i="1" s="1"/>
  <c r="R283" i="1" s="1"/>
  <c r="T283" i="1" s="1"/>
  <c r="M284" i="1"/>
  <c r="AM11" i="16"/>
  <c r="AN11" i="16" s="1"/>
  <c r="AL10" i="16"/>
  <c r="H136" i="2"/>
  <c r="G136" i="2" l="1"/>
  <c r="F135" i="2"/>
  <c r="BD11" i="17"/>
  <c r="BE12" i="17"/>
  <c r="BF12" i="17" s="1"/>
  <c r="BG12" i="17" s="1"/>
  <c r="BH12" i="17" s="1"/>
  <c r="V15" i="11"/>
  <c r="W15" i="11"/>
  <c r="U15" i="11"/>
  <c r="T16" i="11"/>
  <c r="S15" i="11"/>
  <c r="M285" i="1"/>
  <c r="N284" i="1"/>
  <c r="P284" i="1" s="1"/>
  <c r="Q284" i="1" s="1"/>
  <c r="S284" i="1" s="1"/>
  <c r="R284" i="1" s="1"/>
  <c r="T284" i="1" s="1"/>
  <c r="H137" i="2"/>
  <c r="AM12" i="16"/>
  <c r="AN12" i="16" s="1"/>
  <c r="AL11" i="16"/>
  <c r="BD12" i="17" l="1"/>
  <c r="BE13" i="17"/>
  <c r="BF13" i="17" s="1"/>
  <c r="BG13" i="17" s="1"/>
  <c r="BH13" i="17" s="1"/>
  <c r="F136" i="2"/>
  <c r="G137" i="2"/>
  <c r="W16" i="11"/>
  <c r="U16" i="11"/>
  <c r="V16" i="11"/>
  <c r="M286" i="1"/>
  <c r="N285" i="1"/>
  <c r="P285" i="1" s="1"/>
  <c r="Q285" i="1" s="1"/>
  <c r="S285" i="1" s="1"/>
  <c r="R285" i="1" s="1"/>
  <c r="T285" i="1" s="1"/>
  <c r="S16" i="11"/>
  <c r="T17" i="11"/>
  <c r="AM13" i="16"/>
  <c r="AN13" i="16" s="1"/>
  <c r="AL12" i="16"/>
  <c r="H138" i="2"/>
  <c r="F137" i="2" l="1"/>
  <c r="G138" i="2"/>
  <c r="BD13" i="17"/>
  <c r="BE14" i="17"/>
  <c r="BF14" i="17" s="1"/>
  <c r="BG14" i="17" s="1"/>
  <c r="BH14" i="17" s="1"/>
  <c r="W17" i="11"/>
  <c r="U17" i="11"/>
  <c r="V17" i="11"/>
  <c r="T18" i="11"/>
  <c r="S17" i="11"/>
  <c r="N286" i="1"/>
  <c r="P286" i="1" s="1"/>
  <c r="Q286" i="1" s="1"/>
  <c r="S286" i="1" s="1"/>
  <c r="R286" i="1" s="1"/>
  <c r="T286" i="1" s="1"/>
  <c r="M287" i="1"/>
  <c r="H139" i="2"/>
  <c r="AL13" i="16"/>
  <c r="AM14" i="16"/>
  <c r="AN14" i="16" s="1"/>
  <c r="BE15" i="17" l="1"/>
  <c r="BF15" i="17" s="1"/>
  <c r="BG15" i="17" s="1"/>
  <c r="BH15" i="17" s="1"/>
  <c r="BD14" i="17"/>
  <c r="G139" i="2"/>
  <c r="F138" i="2"/>
  <c r="W18" i="11"/>
  <c r="U18" i="11"/>
  <c r="V18" i="11"/>
  <c r="M288" i="1"/>
  <c r="N287" i="1"/>
  <c r="P287" i="1" s="1"/>
  <c r="Q287" i="1" s="1"/>
  <c r="S287" i="1" s="1"/>
  <c r="R287" i="1" s="1"/>
  <c r="T287" i="1" s="1"/>
  <c r="S18" i="11"/>
  <c r="T19" i="11"/>
  <c r="AM15" i="16"/>
  <c r="AN15" i="16" s="1"/>
  <c r="AL14" i="16"/>
  <c r="H140" i="2"/>
  <c r="G140" i="2" l="1"/>
  <c r="F139" i="2"/>
  <c r="BD15" i="17"/>
  <c r="BE16" i="17"/>
  <c r="BF16" i="17" s="1"/>
  <c r="BG16" i="17" s="1"/>
  <c r="BH16" i="17" s="1"/>
  <c r="W19" i="11"/>
  <c r="U19" i="11"/>
  <c r="V19" i="11"/>
  <c r="T20" i="11"/>
  <c r="S19" i="11"/>
  <c r="M289" i="1"/>
  <c r="N288" i="1"/>
  <c r="P288" i="1" s="1"/>
  <c r="Q288" i="1" s="1"/>
  <c r="S288" i="1" s="1"/>
  <c r="R288" i="1" s="1"/>
  <c r="T288" i="1" s="1"/>
  <c r="AM16" i="16"/>
  <c r="AN16" i="16" s="1"/>
  <c r="AL15" i="16"/>
  <c r="H141" i="2"/>
  <c r="BE17" i="17" l="1"/>
  <c r="BF17" i="17" s="1"/>
  <c r="BG17" i="17" s="1"/>
  <c r="BH17" i="17" s="1"/>
  <c r="BD16" i="17"/>
  <c r="G141" i="2"/>
  <c r="F140" i="2"/>
  <c r="W20" i="11"/>
  <c r="U20" i="11"/>
  <c r="V20" i="11"/>
  <c r="N289" i="1"/>
  <c r="P289" i="1" s="1"/>
  <c r="Q289" i="1" s="1"/>
  <c r="S289" i="1" s="1"/>
  <c r="R289" i="1" s="1"/>
  <c r="T289" i="1" s="1"/>
  <c r="M290" i="1"/>
  <c r="T21" i="11"/>
  <c r="S20" i="11"/>
  <c r="H142" i="2"/>
  <c r="AM17" i="16"/>
  <c r="AN17" i="16" s="1"/>
  <c r="AL16" i="16"/>
  <c r="F141" i="2" l="1"/>
  <c r="G142" i="2"/>
  <c r="BD17" i="17"/>
  <c r="BE18" i="17"/>
  <c r="BF18" i="17" s="1"/>
  <c r="BG18" i="17" s="1"/>
  <c r="BH18" i="17" s="1"/>
  <c r="V21" i="11"/>
  <c r="W21" i="11"/>
  <c r="U21" i="11"/>
  <c r="N290" i="1"/>
  <c r="P290" i="1" s="1"/>
  <c r="Q290" i="1" s="1"/>
  <c r="S290" i="1" s="1"/>
  <c r="R290" i="1" s="1"/>
  <c r="T290" i="1" s="1"/>
  <c r="M291" i="1"/>
  <c r="S21" i="11"/>
  <c r="T22" i="11"/>
  <c r="AM18" i="16"/>
  <c r="AN18" i="16" s="1"/>
  <c r="AL17" i="16"/>
  <c r="H143" i="2"/>
  <c r="BE19" i="17" l="1"/>
  <c r="BF19" i="17" s="1"/>
  <c r="BG19" i="17" s="1"/>
  <c r="BH19" i="17" s="1"/>
  <c r="BD18" i="17"/>
  <c r="G143" i="2"/>
  <c r="F142" i="2"/>
  <c r="V22" i="11"/>
  <c r="W22" i="11"/>
  <c r="U22" i="11"/>
  <c r="S22" i="11"/>
  <c r="T23" i="11"/>
  <c r="N291" i="1"/>
  <c r="P291" i="1" s="1"/>
  <c r="Q291" i="1" s="1"/>
  <c r="S291" i="1" s="1"/>
  <c r="R291" i="1" s="1"/>
  <c r="T291" i="1" s="1"/>
  <c r="M292" i="1"/>
  <c r="H144" i="2"/>
  <c r="AM19" i="16"/>
  <c r="AN19" i="16" s="1"/>
  <c r="AL18" i="16"/>
  <c r="F143" i="2" l="1"/>
  <c r="G144" i="2"/>
  <c r="BD19" i="17"/>
  <c r="BE20" i="17"/>
  <c r="BF20" i="17" s="1"/>
  <c r="BG20" i="17" s="1"/>
  <c r="BH20" i="17" s="1"/>
  <c r="U23" i="11"/>
  <c r="V23" i="11"/>
  <c r="W23" i="11"/>
  <c r="T24" i="11"/>
  <c r="S23" i="11"/>
  <c r="M293" i="1"/>
  <c r="N292" i="1"/>
  <c r="P292" i="1" s="1"/>
  <c r="Q292" i="1" s="1"/>
  <c r="S292" i="1" s="1"/>
  <c r="R292" i="1" s="1"/>
  <c r="T292" i="1" s="1"/>
  <c r="H145" i="2"/>
  <c r="AM20" i="16"/>
  <c r="AN20" i="16" s="1"/>
  <c r="AL19" i="16"/>
  <c r="BE21" i="17" l="1"/>
  <c r="BF21" i="17" s="1"/>
  <c r="BG21" i="17" s="1"/>
  <c r="BH21" i="17" s="1"/>
  <c r="BD20" i="17"/>
  <c r="G145" i="2"/>
  <c r="F144" i="2"/>
  <c r="U24" i="11"/>
  <c r="V24" i="11"/>
  <c r="W24" i="11"/>
  <c r="N293" i="1"/>
  <c r="P293" i="1" s="1"/>
  <c r="Q293" i="1" s="1"/>
  <c r="S293" i="1" s="1"/>
  <c r="R293" i="1" s="1"/>
  <c r="T293" i="1" s="1"/>
  <c r="M294" i="1"/>
  <c r="S24" i="11"/>
  <c r="T25" i="11"/>
  <c r="AM21" i="16"/>
  <c r="AN21" i="16" s="1"/>
  <c r="AL20" i="16"/>
  <c r="H146" i="2"/>
  <c r="G146" i="2" l="1"/>
  <c r="F145" i="2"/>
  <c r="BE22" i="17"/>
  <c r="BF22" i="17" s="1"/>
  <c r="BG22" i="17" s="1"/>
  <c r="BH22" i="17" s="1"/>
  <c r="BD21" i="17"/>
  <c r="U25" i="11"/>
  <c r="W25" i="11"/>
  <c r="V25" i="11"/>
  <c r="N294" i="1"/>
  <c r="P294" i="1" s="1"/>
  <c r="Q294" i="1" s="1"/>
  <c r="S294" i="1" s="1"/>
  <c r="R294" i="1" s="1"/>
  <c r="T294" i="1" s="1"/>
  <c r="M295" i="1"/>
  <c r="T26" i="11"/>
  <c r="S25" i="11"/>
  <c r="H147" i="2"/>
  <c r="AM22" i="16"/>
  <c r="AN22" i="16" s="1"/>
  <c r="AL21" i="16"/>
  <c r="BE23" i="17" l="1"/>
  <c r="BF23" i="17" s="1"/>
  <c r="BG23" i="17" s="1"/>
  <c r="BH23" i="17" s="1"/>
  <c r="BD22" i="17"/>
  <c r="G147" i="2"/>
  <c r="F146" i="2"/>
  <c r="W26" i="11"/>
  <c r="V26" i="11"/>
  <c r="U26" i="11"/>
  <c r="T27" i="11"/>
  <c r="S26" i="11"/>
  <c r="M296" i="1"/>
  <c r="N295" i="1"/>
  <c r="P295" i="1" s="1"/>
  <c r="Q295" i="1" s="1"/>
  <c r="S295" i="1" s="1"/>
  <c r="R295" i="1" s="1"/>
  <c r="T295" i="1" s="1"/>
  <c r="H148" i="2"/>
  <c r="AM23" i="16"/>
  <c r="AN23" i="16" s="1"/>
  <c r="AL22" i="16"/>
  <c r="G148" i="2" l="1"/>
  <c r="F147" i="2"/>
  <c r="BE24" i="17"/>
  <c r="BF24" i="17" s="1"/>
  <c r="BG24" i="17" s="1"/>
  <c r="BH24" i="17" s="1"/>
  <c r="BD23" i="17"/>
  <c r="V27" i="11"/>
  <c r="U27" i="11"/>
  <c r="W27" i="11"/>
  <c r="M297" i="1"/>
  <c r="N296" i="1"/>
  <c r="P296" i="1" s="1"/>
  <c r="Q296" i="1" s="1"/>
  <c r="S296" i="1" s="1"/>
  <c r="R296" i="1" s="1"/>
  <c r="T296" i="1" s="1"/>
  <c r="T28" i="11"/>
  <c r="S27" i="11"/>
  <c r="AL23" i="16"/>
  <c r="AM24" i="16"/>
  <c r="AN24" i="16" s="1"/>
  <c r="H149" i="2"/>
  <c r="BD24" i="17" l="1"/>
  <c r="BE25" i="17"/>
  <c r="BF25" i="17" s="1"/>
  <c r="BG25" i="17" s="1"/>
  <c r="BH25" i="17" s="1"/>
  <c r="G149" i="2"/>
  <c r="F148" i="2"/>
  <c r="V28" i="11"/>
  <c r="U28" i="11"/>
  <c r="W28" i="11"/>
  <c r="S28" i="11"/>
  <c r="T29" i="11"/>
  <c r="M298" i="1"/>
  <c r="N297" i="1"/>
  <c r="P297" i="1" s="1"/>
  <c r="Q297" i="1" s="1"/>
  <c r="S297" i="1" s="1"/>
  <c r="R297" i="1" s="1"/>
  <c r="T297" i="1" s="1"/>
  <c r="AM25" i="16"/>
  <c r="AN25" i="16" s="1"/>
  <c r="AL24" i="16"/>
  <c r="H150" i="2"/>
  <c r="G150" i="2" l="1"/>
  <c r="F149" i="2"/>
  <c r="BE26" i="17"/>
  <c r="BF26" i="17" s="1"/>
  <c r="BG26" i="17" s="1"/>
  <c r="BH26" i="17" s="1"/>
  <c r="BD25" i="17"/>
  <c r="V29" i="11"/>
  <c r="U29" i="11"/>
  <c r="W29" i="11"/>
  <c r="S29" i="11"/>
  <c r="T30" i="11"/>
  <c r="N298" i="1"/>
  <c r="P298" i="1" s="1"/>
  <c r="Q298" i="1" s="1"/>
  <c r="S298" i="1" s="1"/>
  <c r="R298" i="1" s="1"/>
  <c r="T298" i="1" s="1"/>
  <c r="M299" i="1"/>
  <c r="H151" i="2"/>
  <c r="AM26" i="16"/>
  <c r="AN26" i="16" s="1"/>
  <c r="AL25" i="16"/>
  <c r="BE27" i="17" l="1"/>
  <c r="BF27" i="17" s="1"/>
  <c r="BG27" i="17" s="1"/>
  <c r="BH27" i="17" s="1"/>
  <c r="BD26" i="17"/>
  <c r="G151" i="2"/>
  <c r="F150" i="2"/>
  <c r="V30" i="11"/>
  <c r="U30" i="11"/>
  <c r="W30" i="11"/>
  <c r="S30" i="11"/>
  <c r="T31" i="11"/>
  <c r="M300" i="1"/>
  <c r="N299" i="1"/>
  <c r="P299" i="1" s="1"/>
  <c r="Q299" i="1" s="1"/>
  <c r="S299" i="1" s="1"/>
  <c r="R299" i="1" s="1"/>
  <c r="T299" i="1" s="1"/>
  <c r="H152" i="2"/>
  <c r="AM27" i="16"/>
  <c r="AN27" i="16" s="1"/>
  <c r="AL26" i="16"/>
  <c r="G152" i="2" l="1"/>
  <c r="F151" i="2"/>
  <c r="BD27" i="17"/>
  <c r="BE28" i="17"/>
  <c r="BF28" i="17" s="1"/>
  <c r="BG28" i="17" s="1"/>
  <c r="BH28" i="17" s="1"/>
  <c r="W31" i="11"/>
  <c r="U31" i="11"/>
  <c r="V31" i="11"/>
  <c r="M301" i="1"/>
  <c r="N300" i="1"/>
  <c r="P300" i="1" s="1"/>
  <c r="Q300" i="1" s="1"/>
  <c r="S300" i="1" s="1"/>
  <c r="R300" i="1" s="1"/>
  <c r="T300" i="1" s="1"/>
  <c r="T32" i="11"/>
  <c r="S31" i="11"/>
  <c r="AM28" i="16"/>
  <c r="AN28" i="16" s="1"/>
  <c r="AL27" i="16"/>
  <c r="H153" i="2"/>
  <c r="BE29" i="17" l="1"/>
  <c r="BF29" i="17" s="1"/>
  <c r="BG29" i="17" s="1"/>
  <c r="BH29" i="17" s="1"/>
  <c r="BD28" i="17"/>
  <c r="G153" i="2"/>
  <c r="F152" i="2"/>
  <c r="W32" i="11"/>
  <c r="U32" i="11"/>
  <c r="V32" i="11"/>
  <c r="T33" i="11"/>
  <c r="S32" i="11"/>
  <c r="M302" i="1"/>
  <c r="N301" i="1"/>
  <c r="P301" i="1" s="1"/>
  <c r="Q301" i="1" s="1"/>
  <c r="S301" i="1" s="1"/>
  <c r="R301" i="1" s="1"/>
  <c r="T301" i="1" s="1"/>
  <c r="H154" i="2"/>
  <c r="AM29" i="16"/>
  <c r="AN29" i="16" s="1"/>
  <c r="AL28" i="16"/>
  <c r="G154" i="2" l="1"/>
  <c r="F153" i="2"/>
  <c r="BE30" i="17"/>
  <c r="BF30" i="17" s="1"/>
  <c r="BG30" i="17" s="1"/>
  <c r="BH30" i="17" s="1"/>
  <c r="BD29" i="17"/>
  <c r="W33" i="11"/>
  <c r="U33" i="11"/>
  <c r="V33" i="11"/>
  <c r="M303" i="1"/>
  <c r="N302" i="1"/>
  <c r="P302" i="1" s="1"/>
  <c r="Q302" i="1" s="1"/>
  <c r="S302" i="1" s="1"/>
  <c r="R302" i="1" s="1"/>
  <c r="T302" i="1" s="1"/>
  <c r="S33" i="11"/>
  <c r="T34" i="11"/>
  <c r="AM30" i="16"/>
  <c r="AN30" i="16" s="1"/>
  <c r="AL29" i="16"/>
  <c r="H155" i="2"/>
  <c r="BD30" i="17" l="1"/>
  <c r="BE31" i="17"/>
  <c r="BF31" i="17" s="1"/>
  <c r="BG31" i="17" s="1"/>
  <c r="BH31" i="17" s="1"/>
  <c r="F154" i="2"/>
  <c r="G155" i="2"/>
  <c r="W34" i="11"/>
  <c r="V34" i="11"/>
  <c r="U34" i="11"/>
  <c r="T35" i="11"/>
  <c r="S34" i="11"/>
  <c r="N303" i="1"/>
  <c r="P303" i="1" s="1"/>
  <c r="Q303" i="1" s="1"/>
  <c r="S303" i="1" s="1"/>
  <c r="R303" i="1" s="1"/>
  <c r="T303" i="1" s="1"/>
  <c r="M304" i="1"/>
  <c r="H156" i="2"/>
  <c r="AM31" i="16"/>
  <c r="AN31" i="16" s="1"/>
  <c r="AL30" i="16"/>
  <c r="G156" i="2" l="1"/>
  <c r="F155" i="2"/>
  <c r="BD31" i="17"/>
  <c r="BE32" i="17"/>
  <c r="BF32" i="17" s="1"/>
  <c r="BG32" i="17" s="1"/>
  <c r="BH32" i="17" s="1"/>
  <c r="V35" i="11"/>
  <c r="W35" i="11"/>
  <c r="U35" i="11"/>
  <c r="T36" i="11"/>
  <c r="S35" i="11"/>
  <c r="M305" i="1"/>
  <c r="N304" i="1"/>
  <c r="P304" i="1" s="1"/>
  <c r="Q304" i="1" s="1"/>
  <c r="S304" i="1" s="1"/>
  <c r="R304" i="1" s="1"/>
  <c r="T304" i="1" s="1"/>
  <c r="AM32" i="16"/>
  <c r="AN32" i="16" s="1"/>
  <c r="AL31" i="16"/>
  <c r="H157" i="2"/>
  <c r="BD32" i="17" l="1"/>
  <c r="BE33" i="17"/>
  <c r="BF33" i="17" s="1"/>
  <c r="BG33" i="17" s="1"/>
  <c r="BH33" i="17" s="1"/>
  <c r="G157" i="2"/>
  <c r="F156" i="2"/>
  <c r="V36" i="11"/>
  <c r="U36" i="11"/>
  <c r="W36" i="11"/>
  <c r="M306" i="1"/>
  <c r="N305" i="1"/>
  <c r="P305" i="1" s="1"/>
  <c r="Q305" i="1" s="1"/>
  <c r="S305" i="1" s="1"/>
  <c r="R305" i="1" s="1"/>
  <c r="T305" i="1" s="1"/>
  <c r="S36" i="11"/>
  <c r="T37" i="11"/>
  <c r="H158" i="2"/>
  <c r="AM33" i="16"/>
  <c r="AN33" i="16" s="1"/>
  <c r="AL32" i="16"/>
  <c r="G158" i="2" l="1"/>
  <c r="F157" i="2"/>
  <c r="BD33" i="17"/>
  <c r="BE34" i="17"/>
  <c r="BF34" i="17" s="1"/>
  <c r="BG34" i="17" s="1"/>
  <c r="BH34" i="17" s="1"/>
  <c r="U37" i="11"/>
  <c r="V37" i="11"/>
  <c r="W37" i="11"/>
  <c r="S37" i="11"/>
  <c r="T38" i="11"/>
  <c r="N306" i="1"/>
  <c r="P306" i="1" s="1"/>
  <c r="Q306" i="1" s="1"/>
  <c r="S306" i="1" s="1"/>
  <c r="R306" i="1" s="1"/>
  <c r="T306" i="1" s="1"/>
  <c r="M307" i="1"/>
  <c r="AM34" i="16"/>
  <c r="AN34" i="16" s="1"/>
  <c r="AL33" i="16"/>
  <c r="H159" i="2"/>
  <c r="BE35" i="17" l="1"/>
  <c r="BF35" i="17" s="1"/>
  <c r="BG35" i="17" s="1"/>
  <c r="BH35" i="17" s="1"/>
  <c r="BD34" i="17"/>
  <c r="G159" i="2"/>
  <c r="F158" i="2"/>
  <c r="U38" i="11"/>
  <c r="V38" i="11"/>
  <c r="W38" i="11"/>
  <c r="N307" i="1"/>
  <c r="P307" i="1" s="1"/>
  <c r="Q307" i="1" s="1"/>
  <c r="S307" i="1" s="1"/>
  <c r="R307" i="1" s="1"/>
  <c r="T307" i="1" s="1"/>
  <c r="M308" i="1"/>
  <c r="Z8" i="11"/>
  <c r="S38" i="11"/>
  <c r="AM35" i="16"/>
  <c r="AN35" i="16" s="1"/>
  <c r="AL34" i="16"/>
  <c r="H160" i="2"/>
  <c r="G160" i="2" l="1"/>
  <c r="F159" i="2"/>
  <c r="BE36" i="17"/>
  <c r="BF36" i="17" s="1"/>
  <c r="BG36" i="17" s="1"/>
  <c r="BH36" i="17" s="1"/>
  <c r="BD35" i="17"/>
  <c r="AA8" i="11"/>
  <c r="AB8" i="11"/>
  <c r="AC8" i="11"/>
  <c r="Y8" i="11"/>
  <c r="Z9" i="11"/>
  <c r="Y6" i="11"/>
  <c r="N308" i="1"/>
  <c r="P308" i="1" s="1"/>
  <c r="Q308" i="1" s="1"/>
  <c r="S308" i="1" s="1"/>
  <c r="R308" i="1" s="1"/>
  <c r="T308" i="1" s="1"/>
  <c r="M309" i="1"/>
  <c r="AQ5" i="16"/>
  <c r="AR5" i="16" s="1"/>
  <c r="AL35" i="16"/>
  <c r="C162" i="2"/>
  <c r="BD36" i="17" l="1"/>
  <c r="BK6" i="17"/>
  <c r="BL6" i="17" s="1"/>
  <c r="BM6" i="17" s="1"/>
  <c r="BN6" i="17" s="1"/>
  <c r="B162" i="2"/>
  <c r="F160" i="2"/>
  <c r="AB9" i="11"/>
  <c r="AC9" i="11"/>
  <c r="AA9" i="11"/>
  <c r="M310" i="1"/>
  <c r="N309" i="1"/>
  <c r="P309" i="1" s="1"/>
  <c r="Q309" i="1" s="1"/>
  <c r="S309" i="1" s="1"/>
  <c r="R309" i="1" s="1"/>
  <c r="T309" i="1" s="1"/>
  <c r="Z10" i="11"/>
  <c r="Y9" i="11"/>
  <c r="C163" i="2"/>
  <c r="AQ6" i="16"/>
  <c r="AR6" i="16" s="1"/>
  <c r="AP4" i="16"/>
  <c r="AP5" i="16"/>
  <c r="B163" i="2" l="1"/>
  <c r="D161" i="2"/>
  <c r="A162" i="2"/>
  <c r="BK7" i="17"/>
  <c r="BL7" i="17" s="1"/>
  <c r="BM7" i="17" s="1"/>
  <c r="BN7" i="17" s="1"/>
  <c r="BJ6" i="17"/>
  <c r="BJ4" i="17"/>
  <c r="AA10" i="11"/>
  <c r="AB10" i="11"/>
  <c r="AC10" i="11"/>
  <c r="Y10" i="11"/>
  <c r="Z11" i="11"/>
  <c r="N310" i="1"/>
  <c r="P310" i="1" s="1"/>
  <c r="Q310" i="1" s="1"/>
  <c r="S310" i="1" s="1"/>
  <c r="R310" i="1" s="1"/>
  <c r="T310" i="1" s="1"/>
  <c r="M311" i="1"/>
  <c r="AP6" i="16"/>
  <c r="AQ7" i="16"/>
  <c r="AR7" i="16" s="1"/>
  <c r="C164" i="2"/>
  <c r="BK8" i="17" l="1"/>
  <c r="BL8" i="17" s="1"/>
  <c r="BM8" i="17" s="1"/>
  <c r="BN8" i="17" s="1"/>
  <c r="BJ7" i="17"/>
  <c r="B164" i="2"/>
  <c r="A163" i="2"/>
  <c r="AA11" i="11"/>
  <c r="AB11" i="11"/>
  <c r="AC11" i="11"/>
  <c r="Z12" i="11"/>
  <c r="Y11" i="11"/>
  <c r="M312" i="1"/>
  <c r="N311" i="1"/>
  <c r="P311" i="1" s="1"/>
  <c r="Q311" i="1" s="1"/>
  <c r="S311" i="1" s="1"/>
  <c r="R311" i="1" s="1"/>
  <c r="T311" i="1" s="1"/>
  <c r="AQ8" i="16"/>
  <c r="AR8" i="16" s="1"/>
  <c r="AP7" i="16"/>
  <c r="C165" i="2"/>
  <c r="A164" i="2" l="1"/>
  <c r="B165" i="2"/>
  <c r="BJ8" i="17"/>
  <c r="BK9" i="17"/>
  <c r="BL9" i="17" s="1"/>
  <c r="BM9" i="17" s="1"/>
  <c r="BN9" i="17" s="1"/>
  <c r="AA12" i="11"/>
  <c r="AC12" i="11"/>
  <c r="AB12" i="11"/>
  <c r="N312" i="1"/>
  <c r="P312" i="1" s="1"/>
  <c r="Q312" i="1" s="1"/>
  <c r="S312" i="1" s="1"/>
  <c r="R312" i="1" s="1"/>
  <c r="T312" i="1" s="1"/>
  <c r="M313" i="1"/>
  <c r="Y12" i="11"/>
  <c r="Z13" i="11"/>
  <c r="C166" i="2"/>
  <c r="AP8" i="16"/>
  <c r="AQ9" i="16"/>
  <c r="AR9" i="16" s="1"/>
  <c r="BK10" i="17" l="1"/>
  <c r="BL10" i="17" s="1"/>
  <c r="BM10" i="17" s="1"/>
  <c r="BN10" i="17" s="1"/>
  <c r="BJ9" i="17"/>
  <c r="B166" i="2"/>
  <c r="A165" i="2"/>
  <c r="AB13" i="11"/>
  <c r="AC13" i="11"/>
  <c r="AA13" i="11"/>
  <c r="Y13" i="11"/>
  <c r="Z14" i="11"/>
  <c r="M314" i="1"/>
  <c r="N313" i="1"/>
  <c r="P313" i="1" s="1"/>
  <c r="Q313" i="1" s="1"/>
  <c r="S313" i="1" s="1"/>
  <c r="R313" i="1" s="1"/>
  <c r="T313" i="1" s="1"/>
  <c r="AQ10" i="16"/>
  <c r="AR10" i="16" s="1"/>
  <c r="AP9" i="16"/>
  <c r="C167" i="2"/>
  <c r="B167" i="2" l="1"/>
  <c r="A166" i="2"/>
  <c r="BK11" i="17"/>
  <c r="BL11" i="17" s="1"/>
  <c r="BM11" i="17" s="1"/>
  <c r="BN11" i="17" s="1"/>
  <c r="BJ10" i="17"/>
  <c r="AB14" i="11"/>
  <c r="AC14" i="11"/>
  <c r="AA14" i="11"/>
  <c r="Y14" i="11"/>
  <c r="Z15" i="11"/>
  <c r="N314" i="1"/>
  <c r="P314" i="1" s="1"/>
  <c r="Q314" i="1" s="1"/>
  <c r="S314" i="1" s="1"/>
  <c r="R314" i="1" s="1"/>
  <c r="T314" i="1" s="1"/>
  <c r="M315" i="1"/>
  <c r="C168" i="2"/>
  <c r="AP10" i="16"/>
  <c r="AQ11" i="16"/>
  <c r="AR11" i="16" s="1"/>
  <c r="BK12" i="17" l="1"/>
  <c r="BL12" i="17" s="1"/>
  <c r="BM12" i="17" s="1"/>
  <c r="BN12" i="17" s="1"/>
  <c r="BJ11" i="17"/>
  <c r="B168" i="2"/>
  <c r="A167" i="2"/>
  <c r="AC15" i="11"/>
  <c r="AB15" i="11"/>
  <c r="AA15" i="11"/>
  <c r="Y15" i="11"/>
  <c r="Z16" i="11"/>
  <c r="N315" i="1"/>
  <c r="P315" i="1" s="1"/>
  <c r="Q315" i="1" s="1"/>
  <c r="S315" i="1" s="1"/>
  <c r="R315" i="1" s="1"/>
  <c r="T315" i="1" s="1"/>
  <c r="M316" i="1"/>
  <c r="AQ12" i="16"/>
  <c r="AR12" i="16" s="1"/>
  <c r="AP11" i="16"/>
  <c r="C169" i="2"/>
  <c r="B169" i="2" l="1"/>
  <c r="A168" i="2"/>
  <c r="BJ12" i="17"/>
  <c r="BK13" i="17"/>
  <c r="BL13" i="17" s="1"/>
  <c r="BM13" i="17" s="1"/>
  <c r="BN13" i="17" s="1"/>
  <c r="AB16" i="11"/>
  <c r="AA16" i="11"/>
  <c r="AC16" i="11"/>
  <c r="Y16" i="11"/>
  <c r="Z17" i="11"/>
  <c r="N316" i="1"/>
  <c r="P316" i="1" s="1"/>
  <c r="Q316" i="1" s="1"/>
  <c r="S316" i="1" s="1"/>
  <c r="R316" i="1" s="1"/>
  <c r="T316" i="1" s="1"/>
  <c r="M317" i="1"/>
  <c r="C170" i="2"/>
  <c r="AP12" i="16"/>
  <c r="AQ13" i="16"/>
  <c r="AR13" i="16" s="1"/>
  <c r="BK14" i="17" l="1"/>
  <c r="BL14" i="17" s="1"/>
  <c r="BM14" i="17" s="1"/>
  <c r="BN14" i="17" s="1"/>
  <c r="BJ13" i="17"/>
  <c r="A169" i="2"/>
  <c r="B170" i="2"/>
  <c r="AC17" i="11"/>
  <c r="AB17" i="11"/>
  <c r="AA17" i="11"/>
  <c r="Y17" i="11"/>
  <c r="Z18" i="11"/>
  <c r="M318" i="1"/>
  <c r="N317" i="1"/>
  <c r="P317" i="1" s="1"/>
  <c r="Q317" i="1" s="1"/>
  <c r="S317" i="1" s="1"/>
  <c r="R317" i="1" s="1"/>
  <c r="T317" i="1" s="1"/>
  <c r="AQ14" i="16"/>
  <c r="AR14" i="16" s="1"/>
  <c r="AP13" i="16"/>
  <c r="C171" i="2"/>
  <c r="B171" i="2" l="1"/>
  <c r="A170" i="2"/>
  <c r="BJ14" i="17"/>
  <c r="BK15" i="17"/>
  <c r="BL15" i="17" s="1"/>
  <c r="BM15" i="17" s="1"/>
  <c r="BN15" i="17" s="1"/>
  <c r="AC18" i="11"/>
  <c r="AA18" i="11"/>
  <c r="AB18" i="11"/>
  <c r="N318" i="1"/>
  <c r="P318" i="1" s="1"/>
  <c r="Q318" i="1" s="1"/>
  <c r="S318" i="1" s="1"/>
  <c r="R318" i="1" s="1"/>
  <c r="T318" i="1" s="1"/>
  <c r="M319" i="1"/>
  <c r="Z19" i="11"/>
  <c r="Y18" i="11"/>
  <c r="AP14" i="16"/>
  <c r="AQ15" i="16"/>
  <c r="AR15" i="16" s="1"/>
  <c r="C172" i="2"/>
  <c r="BK16" i="17" l="1"/>
  <c r="BL16" i="17" s="1"/>
  <c r="BM16" i="17" s="1"/>
  <c r="BN16" i="17" s="1"/>
  <c r="BJ15" i="17"/>
  <c r="B172" i="2"/>
  <c r="A171" i="2"/>
  <c r="AC19" i="11"/>
  <c r="AA19" i="11"/>
  <c r="AB19" i="11"/>
  <c r="Z20" i="11"/>
  <c r="Y19" i="11"/>
  <c r="N319" i="1"/>
  <c r="P319" i="1" s="1"/>
  <c r="Q319" i="1" s="1"/>
  <c r="S319" i="1" s="1"/>
  <c r="R319" i="1" s="1"/>
  <c r="T319" i="1" s="1"/>
  <c r="M320" i="1"/>
  <c r="C173" i="2"/>
  <c r="AQ16" i="16"/>
  <c r="AR16" i="16" s="1"/>
  <c r="AP15" i="16"/>
  <c r="A172" i="2" l="1"/>
  <c r="B173" i="2"/>
  <c r="BK17" i="17"/>
  <c r="BL17" i="17" s="1"/>
  <c r="BM17" i="17" s="1"/>
  <c r="BN17" i="17" s="1"/>
  <c r="BJ16" i="17"/>
  <c r="AC20" i="11"/>
  <c r="AA20" i="11"/>
  <c r="AB20" i="11"/>
  <c r="Y20" i="11"/>
  <c r="Z21" i="11"/>
  <c r="M321" i="1"/>
  <c r="N320" i="1"/>
  <c r="P320" i="1" s="1"/>
  <c r="Q320" i="1" s="1"/>
  <c r="S320" i="1" s="1"/>
  <c r="R320" i="1" s="1"/>
  <c r="T320" i="1" s="1"/>
  <c r="AP16" i="16"/>
  <c r="AQ17" i="16"/>
  <c r="AR17" i="16" s="1"/>
  <c r="C174" i="2"/>
  <c r="BK18" i="17" l="1"/>
  <c r="BL18" i="17" s="1"/>
  <c r="BM18" i="17" s="1"/>
  <c r="BN18" i="17" s="1"/>
  <c r="BJ17" i="17"/>
  <c r="B174" i="2"/>
  <c r="A173" i="2"/>
  <c r="AC21" i="11"/>
  <c r="AA21" i="11"/>
  <c r="AB21" i="11"/>
  <c r="M322" i="1"/>
  <c r="N321" i="1"/>
  <c r="P321" i="1" s="1"/>
  <c r="Q321" i="1" s="1"/>
  <c r="S321" i="1" s="1"/>
  <c r="R321" i="1" s="1"/>
  <c r="T321" i="1" s="1"/>
  <c r="Y21" i="11"/>
  <c r="Z22" i="11"/>
  <c r="C175" i="2"/>
  <c r="AQ18" i="16"/>
  <c r="AR18" i="16" s="1"/>
  <c r="AP17" i="16"/>
  <c r="B175" i="2" l="1"/>
  <c r="A174" i="2"/>
  <c r="BJ18" i="17"/>
  <c r="BK19" i="17"/>
  <c r="BL19" i="17" s="1"/>
  <c r="BM19" i="17" s="1"/>
  <c r="BN19" i="17" s="1"/>
  <c r="AB22" i="11"/>
  <c r="AC22" i="11"/>
  <c r="AA22" i="11"/>
  <c r="Y22" i="11"/>
  <c r="Z23" i="11"/>
  <c r="M323" i="1"/>
  <c r="N322" i="1"/>
  <c r="P322" i="1" s="1"/>
  <c r="Q322" i="1" s="1"/>
  <c r="S322" i="1" s="1"/>
  <c r="R322" i="1" s="1"/>
  <c r="T322" i="1" s="1"/>
  <c r="AP18" i="16"/>
  <c r="AQ19" i="16"/>
  <c r="AR19" i="16" s="1"/>
  <c r="C176" i="2"/>
  <c r="BJ19" i="17" l="1"/>
  <c r="BK20" i="17"/>
  <c r="BL20" i="17" s="1"/>
  <c r="BM20" i="17" s="1"/>
  <c r="BN20" i="17" s="1"/>
  <c r="B176" i="2"/>
  <c r="A175" i="2"/>
  <c r="AB23" i="11"/>
  <c r="AC23" i="11"/>
  <c r="AA23" i="11"/>
  <c r="N323" i="1"/>
  <c r="P323" i="1" s="1"/>
  <c r="Q323" i="1" s="1"/>
  <c r="S323" i="1" s="1"/>
  <c r="R323" i="1" s="1"/>
  <c r="T323" i="1" s="1"/>
  <c r="M324" i="1"/>
  <c r="Y23" i="11"/>
  <c r="Z24" i="11"/>
  <c r="AQ20" i="16"/>
  <c r="AR20" i="16" s="1"/>
  <c r="AP19" i="16"/>
  <c r="C177" i="2"/>
  <c r="B177" i="2" l="1"/>
  <c r="A176" i="2"/>
  <c r="BK21" i="17"/>
  <c r="BL21" i="17" s="1"/>
  <c r="BM21" i="17" s="1"/>
  <c r="BN21" i="17" s="1"/>
  <c r="BJ20" i="17"/>
  <c r="AA24" i="11"/>
  <c r="AB24" i="11"/>
  <c r="AC24" i="11"/>
  <c r="Z25" i="11"/>
  <c r="Y24" i="11"/>
  <c r="M325" i="1"/>
  <c r="I133" i="2"/>
  <c r="I137" i="2"/>
  <c r="I141" i="2"/>
  <c r="I145" i="2"/>
  <c r="I149" i="2"/>
  <c r="I153" i="2"/>
  <c r="I157" i="2"/>
  <c r="D162" i="2"/>
  <c r="D166" i="2"/>
  <c r="D170" i="2"/>
  <c r="D174" i="2"/>
  <c r="D165" i="2"/>
  <c r="N324" i="1"/>
  <c r="P324" i="1" s="1"/>
  <c r="Q324" i="1" s="1"/>
  <c r="S324" i="1" s="1"/>
  <c r="R324" i="1" s="1"/>
  <c r="T324" i="1" s="1"/>
  <c r="I134" i="2"/>
  <c r="I138" i="2"/>
  <c r="I142" i="2"/>
  <c r="I146" i="2"/>
  <c r="I150" i="2"/>
  <c r="I154" i="2"/>
  <c r="I158" i="2"/>
  <c r="D163" i="2"/>
  <c r="D167" i="2"/>
  <c r="D171" i="2"/>
  <c r="D175" i="2"/>
  <c r="I131" i="2"/>
  <c r="I135" i="2"/>
  <c r="I139" i="2"/>
  <c r="I143" i="2"/>
  <c r="I147" i="2"/>
  <c r="I151" i="2"/>
  <c r="I155" i="2"/>
  <c r="I159" i="2"/>
  <c r="D164" i="2"/>
  <c r="D168" i="2"/>
  <c r="D172" i="2"/>
  <c r="D176" i="2"/>
  <c r="I132" i="2"/>
  <c r="I136" i="2"/>
  <c r="I140" i="2"/>
  <c r="I144" i="2"/>
  <c r="I148" i="2"/>
  <c r="I152" i="2"/>
  <c r="I156" i="2"/>
  <c r="I160" i="2"/>
  <c r="D169" i="2"/>
  <c r="D173" i="2"/>
  <c r="AP20" i="16"/>
  <c r="AQ21" i="16"/>
  <c r="AR21" i="16" s="1"/>
  <c r="C178" i="2"/>
  <c r="BJ21" i="17" l="1"/>
  <c r="BK22" i="17"/>
  <c r="BL22" i="17" s="1"/>
  <c r="BM22" i="17" s="1"/>
  <c r="BN22" i="17" s="1"/>
  <c r="A177" i="2"/>
  <c r="B178" i="2"/>
  <c r="AB25" i="11"/>
  <c r="AA25" i="11"/>
  <c r="AC25" i="11"/>
  <c r="M326" i="1"/>
  <c r="N325" i="1"/>
  <c r="P325" i="1" s="1"/>
  <c r="Q325" i="1" s="1"/>
  <c r="S325" i="1" s="1"/>
  <c r="R325" i="1" s="1"/>
  <c r="T325" i="1" s="1"/>
  <c r="D177" i="2"/>
  <c r="Z26" i="11"/>
  <c r="Y25" i="11"/>
  <c r="C179" i="2"/>
  <c r="AQ22" i="16"/>
  <c r="AR22" i="16" s="1"/>
  <c r="AP21" i="16"/>
  <c r="B179" i="2" l="1"/>
  <c r="A178" i="2"/>
  <c r="BK23" i="17"/>
  <c r="BL23" i="17" s="1"/>
  <c r="BM23" i="17" s="1"/>
  <c r="BN23" i="17" s="1"/>
  <c r="BJ22" i="17"/>
  <c r="AA26" i="11"/>
  <c r="AC26" i="11"/>
  <c r="AB26" i="11"/>
  <c r="Z27" i="11"/>
  <c r="Y26" i="11"/>
  <c r="M327" i="1"/>
  <c r="N326" i="1"/>
  <c r="P326" i="1" s="1"/>
  <c r="Q326" i="1" s="1"/>
  <c r="S326" i="1" s="1"/>
  <c r="R326" i="1" s="1"/>
  <c r="T326" i="1" s="1"/>
  <c r="AP22" i="16"/>
  <c r="AQ23" i="16"/>
  <c r="AR23" i="16" s="1"/>
  <c r="C180" i="2"/>
  <c r="BJ23" i="17" l="1"/>
  <c r="BK24" i="17"/>
  <c r="BL24" i="17" s="1"/>
  <c r="BM24" i="17" s="1"/>
  <c r="BN24" i="17" s="1"/>
  <c r="B180" i="2"/>
  <c r="A179" i="2"/>
  <c r="AA27" i="11"/>
  <c r="AB27" i="11"/>
  <c r="AC27" i="11"/>
  <c r="M328" i="1"/>
  <c r="N327" i="1"/>
  <c r="P327" i="1" s="1"/>
  <c r="Q327" i="1" s="1"/>
  <c r="S327" i="1" s="1"/>
  <c r="R327" i="1" s="1"/>
  <c r="T327" i="1" s="1"/>
  <c r="Y27" i="11"/>
  <c r="Z28" i="11"/>
  <c r="C181" i="2"/>
  <c r="AQ24" i="16"/>
  <c r="AR24" i="16" s="1"/>
  <c r="AP23" i="16"/>
  <c r="B181" i="2" l="1"/>
  <c r="A180" i="2"/>
  <c r="BJ24" i="17"/>
  <c r="BK25" i="17"/>
  <c r="BL25" i="17" s="1"/>
  <c r="BM25" i="17" s="1"/>
  <c r="BN25" i="17" s="1"/>
  <c r="AB28" i="11"/>
  <c r="AA28" i="11"/>
  <c r="AC28" i="11"/>
  <c r="Z29" i="11"/>
  <c r="Y28" i="11"/>
  <c r="M329" i="1"/>
  <c r="N328" i="1"/>
  <c r="P328" i="1" s="1"/>
  <c r="Q328" i="1" s="1"/>
  <c r="S328" i="1" s="1"/>
  <c r="R328" i="1" s="1"/>
  <c r="T328" i="1" s="1"/>
  <c r="AP24" i="16"/>
  <c r="AQ25" i="16"/>
  <c r="AR25" i="16" s="1"/>
  <c r="C182" i="2"/>
  <c r="BK26" i="17" l="1"/>
  <c r="BL26" i="17" s="1"/>
  <c r="BM26" i="17" s="1"/>
  <c r="BN26" i="17" s="1"/>
  <c r="BJ25" i="17"/>
  <c r="B182" i="2"/>
  <c r="A181" i="2"/>
  <c r="AB29" i="11"/>
  <c r="AC29" i="11"/>
  <c r="AA29" i="11"/>
  <c r="N329" i="1"/>
  <c r="P329" i="1" s="1"/>
  <c r="Q329" i="1" s="1"/>
  <c r="S329" i="1" s="1"/>
  <c r="R329" i="1" s="1"/>
  <c r="T329" i="1" s="1"/>
  <c r="M330" i="1"/>
  <c r="Y29" i="11"/>
  <c r="Z30" i="11"/>
  <c r="AQ26" i="16"/>
  <c r="AR26" i="16" s="1"/>
  <c r="AP25" i="16"/>
  <c r="C183" i="2"/>
  <c r="B183" i="2" l="1"/>
  <c r="A182" i="2"/>
  <c r="BK27" i="17"/>
  <c r="BL27" i="17" s="1"/>
  <c r="BM27" i="17" s="1"/>
  <c r="BN27" i="17" s="1"/>
  <c r="BJ26" i="17"/>
  <c r="AB30" i="11"/>
  <c r="AA30" i="11"/>
  <c r="AC30" i="11"/>
  <c r="N330" i="1"/>
  <c r="P330" i="1" s="1"/>
  <c r="Q330" i="1" s="1"/>
  <c r="S330" i="1" s="1"/>
  <c r="R330" i="1" s="1"/>
  <c r="T330" i="1" s="1"/>
  <c r="M331" i="1"/>
  <c r="Z31" i="11"/>
  <c r="Y30" i="11"/>
  <c r="C184" i="2"/>
  <c r="AP26" i="16"/>
  <c r="AQ27" i="16"/>
  <c r="AR27" i="16" s="1"/>
  <c r="BK28" i="17" l="1"/>
  <c r="BL28" i="17" s="1"/>
  <c r="BM28" i="17" s="1"/>
  <c r="BN28" i="17" s="1"/>
  <c r="BJ27" i="17"/>
  <c r="A183" i="2"/>
  <c r="B184" i="2"/>
  <c r="AC31" i="11"/>
  <c r="AA31" i="11"/>
  <c r="AB31" i="11"/>
  <c r="Y31" i="11"/>
  <c r="Z32" i="11"/>
  <c r="N331" i="1"/>
  <c r="P331" i="1" s="1"/>
  <c r="Q331" i="1" s="1"/>
  <c r="S331" i="1" s="1"/>
  <c r="R331" i="1" s="1"/>
  <c r="T331" i="1" s="1"/>
  <c r="M332" i="1"/>
  <c r="C185" i="2"/>
  <c r="AQ28" i="16"/>
  <c r="AR28" i="16" s="1"/>
  <c r="AP27" i="16"/>
  <c r="B185" i="2" l="1"/>
  <c r="A184" i="2"/>
  <c r="BJ28" i="17"/>
  <c r="BK29" i="17"/>
  <c r="BL29" i="17" s="1"/>
  <c r="BM29" i="17" s="1"/>
  <c r="BN29" i="17" s="1"/>
  <c r="AC32" i="11"/>
  <c r="AA32" i="11"/>
  <c r="AB32" i="11"/>
  <c r="M333" i="1"/>
  <c r="N332" i="1"/>
  <c r="P332" i="1" s="1"/>
  <c r="Q332" i="1" s="1"/>
  <c r="S332" i="1" s="1"/>
  <c r="R332" i="1" s="1"/>
  <c r="T332" i="1" s="1"/>
  <c r="Z33" i="11"/>
  <c r="Y32" i="11"/>
  <c r="AP28" i="16"/>
  <c r="AQ29" i="16"/>
  <c r="AR29" i="16" s="1"/>
  <c r="C186" i="2"/>
  <c r="BJ29" i="17" l="1"/>
  <c r="BK30" i="17"/>
  <c r="BL30" i="17" s="1"/>
  <c r="BM30" i="17" s="1"/>
  <c r="BN30" i="17" s="1"/>
  <c r="A185" i="2"/>
  <c r="B186" i="2"/>
  <c r="AC33" i="11"/>
  <c r="AA33" i="11"/>
  <c r="AB33" i="11"/>
  <c r="Y33" i="11"/>
  <c r="Z34" i="11"/>
  <c r="M334" i="1"/>
  <c r="N333" i="1"/>
  <c r="P333" i="1" s="1"/>
  <c r="Q333" i="1" s="1"/>
  <c r="S333" i="1" s="1"/>
  <c r="R333" i="1" s="1"/>
  <c r="T333" i="1" s="1"/>
  <c r="AQ30" i="16"/>
  <c r="AR30" i="16" s="1"/>
  <c r="AP29" i="16"/>
  <c r="C187" i="2"/>
  <c r="A186" i="2" l="1"/>
  <c r="B187" i="2"/>
  <c r="BK31" i="17"/>
  <c r="BL31" i="17" s="1"/>
  <c r="BM31" i="17" s="1"/>
  <c r="BN31" i="17" s="1"/>
  <c r="BJ30" i="17"/>
  <c r="AC34" i="11"/>
  <c r="AA34" i="11"/>
  <c r="AB34" i="11"/>
  <c r="N334" i="1"/>
  <c r="P334" i="1" s="1"/>
  <c r="Q334" i="1" s="1"/>
  <c r="S334" i="1" s="1"/>
  <c r="R334" i="1" s="1"/>
  <c r="T334" i="1" s="1"/>
  <c r="M335" i="1"/>
  <c r="Y34" i="11"/>
  <c r="Z35" i="11"/>
  <c r="C188" i="2"/>
  <c r="AP30" i="16"/>
  <c r="AQ31" i="16"/>
  <c r="AR31" i="16" s="1"/>
  <c r="BK32" i="17" l="1"/>
  <c r="BL32" i="17" s="1"/>
  <c r="BM32" i="17" s="1"/>
  <c r="BN32" i="17" s="1"/>
  <c r="BJ31" i="17"/>
  <c r="B188" i="2"/>
  <c r="A187" i="2"/>
  <c r="AC35" i="11"/>
  <c r="AA35" i="11"/>
  <c r="AB35" i="11"/>
  <c r="M336" i="1"/>
  <c r="N335" i="1"/>
  <c r="P335" i="1" s="1"/>
  <c r="Q335" i="1" s="1"/>
  <c r="S335" i="1" s="1"/>
  <c r="R335" i="1" s="1"/>
  <c r="T335" i="1" s="1"/>
  <c r="Z36" i="11"/>
  <c r="Y35" i="11"/>
  <c r="AQ32" i="16"/>
  <c r="AR32" i="16" s="1"/>
  <c r="AP31" i="16"/>
  <c r="C189" i="2"/>
  <c r="B189" i="2" l="1"/>
  <c r="A188" i="2"/>
  <c r="BK33" i="17"/>
  <c r="BL33" i="17" s="1"/>
  <c r="BM33" i="17" s="1"/>
  <c r="BN33" i="17" s="1"/>
  <c r="BJ32" i="17"/>
  <c r="AB36" i="11"/>
  <c r="AC36" i="11"/>
  <c r="AA36" i="11"/>
  <c r="Y36" i="11"/>
  <c r="Z37" i="11"/>
  <c r="N336" i="1"/>
  <c r="P336" i="1" s="1"/>
  <c r="Q336" i="1" s="1"/>
  <c r="S336" i="1" s="1"/>
  <c r="R336" i="1" s="1"/>
  <c r="T336" i="1" s="1"/>
  <c r="M337" i="1"/>
  <c r="C190" i="2"/>
  <c r="AP32" i="16"/>
  <c r="AQ33" i="16"/>
  <c r="AR33" i="16" s="1"/>
  <c r="BJ33" i="17" l="1"/>
  <c r="BK34" i="17"/>
  <c r="BL34" i="17" s="1"/>
  <c r="BM34" i="17" s="1"/>
  <c r="BN34" i="17" s="1"/>
  <c r="B190" i="2"/>
  <c r="A189" i="2"/>
  <c r="AB37" i="11"/>
  <c r="AC37" i="11"/>
  <c r="AA37" i="11"/>
  <c r="Y37" i="11"/>
  <c r="AF8" i="11"/>
  <c r="M338" i="1"/>
  <c r="N337" i="1"/>
  <c r="P337" i="1" s="1"/>
  <c r="Q337" i="1" s="1"/>
  <c r="S337" i="1" s="1"/>
  <c r="R337" i="1" s="1"/>
  <c r="T337" i="1" s="1"/>
  <c r="AQ34" i="16"/>
  <c r="AR34" i="16" s="1"/>
  <c r="AP33" i="16"/>
  <c r="C191" i="2"/>
  <c r="A190" i="2" l="1"/>
  <c r="B191" i="2"/>
  <c r="BJ34" i="17"/>
  <c r="BK35" i="17"/>
  <c r="BL35" i="17" s="1"/>
  <c r="BM35" i="17" s="1"/>
  <c r="BN35" i="17" s="1"/>
  <c r="AH8" i="11"/>
  <c r="AI8" i="11"/>
  <c r="AG8" i="11"/>
  <c r="N338" i="1"/>
  <c r="P338" i="1" s="1"/>
  <c r="Q338" i="1" s="1"/>
  <c r="S338" i="1" s="1"/>
  <c r="R338" i="1" s="1"/>
  <c r="T338" i="1" s="1"/>
  <c r="M339" i="1"/>
  <c r="AF9" i="11"/>
  <c r="AE8" i="11"/>
  <c r="AE6" i="11"/>
  <c r="H162" i="2"/>
  <c r="AP34" i="16"/>
  <c r="AU5" i="16"/>
  <c r="AV5" i="16" s="1"/>
  <c r="BJ35" i="17" l="1"/>
  <c r="BQ6" i="17"/>
  <c r="BR6" i="17" s="1"/>
  <c r="BS6" i="17" s="1"/>
  <c r="BT6" i="17" s="1"/>
  <c r="G162" i="2"/>
  <c r="A191" i="2"/>
  <c r="AI9" i="11"/>
  <c r="AH9" i="11"/>
  <c r="AG9" i="11"/>
  <c r="AE9" i="11"/>
  <c r="AF10" i="11"/>
  <c r="N339" i="1"/>
  <c r="P339" i="1" s="1"/>
  <c r="Q339" i="1" s="1"/>
  <c r="S339" i="1" s="1"/>
  <c r="R339" i="1" s="1"/>
  <c r="T339" i="1" s="1"/>
  <c r="M340" i="1"/>
  <c r="AU6" i="16"/>
  <c r="AV6" i="16" s="1"/>
  <c r="AT5" i="16"/>
  <c r="AT4" i="16"/>
  <c r="H163" i="2"/>
  <c r="I161" i="2" l="1"/>
  <c r="G163" i="2"/>
  <c r="F162" i="2"/>
  <c r="BQ7" i="17"/>
  <c r="BR7" i="17" s="1"/>
  <c r="BS7" i="17" s="1"/>
  <c r="BT7" i="17" s="1"/>
  <c r="BP6" i="17"/>
  <c r="BP4" i="17"/>
  <c r="AH10" i="11"/>
  <c r="AI10" i="11"/>
  <c r="AG10" i="11"/>
  <c r="AE10" i="11"/>
  <c r="AF11" i="11"/>
  <c r="M341" i="1"/>
  <c r="N340" i="1"/>
  <c r="P340" i="1" s="1"/>
  <c r="Q340" i="1" s="1"/>
  <c r="S340" i="1" s="1"/>
  <c r="R340" i="1" s="1"/>
  <c r="T340" i="1" s="1"/>
  <c r="H164" i="2"/>
  <c r="AT6" i="16"/>
  <c r="AU7" i="16"/>
  <c r="AV7" i="16" s="1"/>
  <c r="BQ8" i="17" l="1"/>
  <c r="BR8" i="17" s="1"/>
  <c r="BS8" i="17" s="1"/>
  <c r="BT8" i="17" s="1"/>
  <c r="BP7" i="17"/>
  <c r="F163" i="2"/>
  <c r="G164" i="2"/>
  <c r="AH11" i="11"/>
  <c r="AI11" i="11"/>
  <c r="AG11" i="11"/>
  <c r="N341" i="1"/>
  <c r="P341" i="1" s="1"/>
  <c r="Q341" i="1" s="1"/>
  <c r="S341" i="1" s="1"/>
  <c r="R341" i="1" s="1"/>
  <c r="T341" i="1" s="1"/>
  <c r="M342" i="1"/>
  <c r="AF12" i="11"/>
  <c r="AE11" i="11"/>
  <c r="AU8" i="16"/>
  <c r="AV8" i="16" s="1"/>
  <c r="AT7" i="16"/>
  <c r="H165" i="2"/>
  <c r="G165" i="2" l="1"/>
  <c r="F164" i="2"/>
  <c r="BQ9" i="17"/>
  <c r="BR9" i="17" s="1"/>
  <c r="BS9" i="17" s="1"/>
  <c r="BT9" i="17" s="1"/>
  <c r="BP8" i="17"/>
  <c r="AG12" i="11"/>
  <c r="AH12" i="11"/>
  <c r="AI12" i="11"/>
  <c r="N342" i="1"/>
  <c r="P342" i="1" s="1"/>
  <c r="Q342" i="1" s="1"/>
  <c r="S342" i="1" s="1"/>
  <c r="R342" i="1" s="1"/>
  <c r="T342" i="1" s="1"/>
  <c r="M343" i="1"/>
  <c r="AF13" i="11"/>
  <c r="AE12" i="11"/>
  <c r="H166" i="2"/>
  <c r="AT8" i="16"/>
  <c r="AU9" i="16"/>
  <c r="AV9" i="16" s="1"/>
  <c r="BP9" i="17" l="1"/>
  <c r="BQ10" i="17"/>
  <c r="BR10" i="17" s="1"/>
  <c r="BS10" i="17" s="1"/>
  <c r="BT10" i="17" s="1"/>
  <c r="F165" i="2"/>
  <c r="G166" i="2"/>
  <c r="AG13" i="11"/>
  <c r="AH13" i="11"/>
  <c r="AI13" i="11"/>
  <c r="AF14" i="11"/>
  <c r="AE13" i="11"/>
  <c r="M344" i="1"/>
  <c r="N343" i="1"/>
  <c r="P343" i="1" s="1"/>
  <c r="Q343" i="1" s="1"/>
  <c r="S343" i="1" s="1"/>
  <c r="R343" i="1" s="1"/>
  <c r="T343" i="1" s="1"/>
  <c r="AU10" i="16"/>
  <c r="AV10" i="16" s="1"/>
  <c r="AT9" i="16"/>
  <c r="H167" i="2"/>
  <c r="G167" i="2" l="1"/>
  <c r="F166" i="2"/>
  <c r="BQ11" i="17"/>
  <c r="BR11" i="17" s="1"/>
  <c r="BS11" i="17" s="1"/>
  <c r="BT11" i="17" s="1"/>
  <c r="BP10" i="17"/>
  <c r="AG14" i="11"/>
  <c r="AI14" i="11"/>
  <c r="AH14" i="11"/>
  <c r="M345" i="1"/>
  <c r="N344" i="1"/>
  <c r="P344" i="1" s="1"/>
  <c r="Q344" i="1" s="1"/>
  <c r="S344" i="1" s="1"/>
  <c r="R344" i="1" s="1"/>
  <c r="T344" i="1" s="1"/>
  <c r="AF15" i="11"/>
  <c r="AE14" i="11"/>
  <c r="AU11" i="16"/>
  <c r="AV11" i="16" s="1"/>
  <c r="AT10" i="16"/>
  <c r="H168" i="2"/>
  <c r="BP11" i="17" l="1"/>
  <c r="BQ12" i="17"/>
  <c r="BR12" i="17" s="1"/>
  <c r="BS12" i="17" s="1"/>
  <c r="BT12" i="17" s="1"/>
  <c r="G168" i="2"/>
  <c r="F167" i="2"/>
  <c r="AG15" i="11"/>
  <c r="AI15" i="11"/>
  <c r="AH15" i="11"/>
  <c r="AF16" i="11"/>
  <c r="AE15" i="11"/>
  <c r="M346" i="1"/>
  <c r="N345" i="1"/>
  <c r="P345" i="1" s="1"/>
  <c r="Q345" i="1" s="1"/>
  <c r="S345" i="1" s="1"/>
  <c r="R345" i="1" s="1"/>
  <c r="T345" i="1" s="1"/>
  <c r="H169" i="2"/>
  <c r="AU12" i="16"/>
  <c r="AV12" i="16" s="1"/>
  <c r="AT11" i="16"/>
  <c r="G169" i="2" l="1"/>
  <c r="F168" i="2"/>
  <c r="BP12" i="17"/>
  <c r="BQ13" i="17"/>
  <c r="BR13" i="17" s="1"/>
  <c r="BS13" i="17" s="1"/>
  <c r="BT13" i="17" s="1"/>
  <c r="AH16" i="11"/>
  <c r="AG16" i="11"/>
  <c r="AI16" i="11"/>
  <c r="N346" i="1"/>
  <c r="P346" i="1" s="1"/>
  <c r="Q346" i="1" s="1"/>
  <c r="S346" i="1" s="1"/>
  <c r="R346" i="1" s="1"/>
  <c r="T346" i="1" s="1"/>
  <c r="M347" i="1"/>
  <c r="AF17" i="11"/>
  <c r="AE16" i="11"/>
  <c r="AU13" i="16"/>
  <c r="AV13" i="16" s="1"/>
  <c r="AT12" i="16"/>
  <c r="H170" i="2"/>
  <c r="BQ14" i="17" l="1"/>
  <c r="BR14" i="17" s="1"/>
  <c r="BS14" i="17" s="1"/>
  <c r="BT14" i="17" s="1"/>
  <c r="BP13" i="17"/>
  <c r="G170" i="2"/>
  <c r="F169" i="2"/>
  <c r="AH17" i="11"/>
  <c r="AG17" i="11"/>
  <c r="AI17" i="11"/>
  <c r="AF18" i="11"/>
  <c r="AE17" i="11"/>
  <c r="I168" i="2"/>
  <c r="I169" i="2"/>
  <c r="N347" i="1"/>
  <c r="P347" i="1" s="1"/>
  <c r="Q347" i="1" s="1"/>
  <c r="S347" i="1" s="1"/>
  <c r="R347" i="1" s="1"/>
  <c r="T347" i="1" s="1"/>
  <c r="D180" i="2"/>
  <c r="D184" i="2"/>
  <c r="D188" i="2"/>
  <c r="I162" i="2"/>
  <c r="I166" i="2"/>
  <c r="D190" i="2"/>
  <c r="D187" i="2"/>
  <c r="M348" i="1"/>
  <c r="D181" i="2"/>
  <c r="D185" i="2"/>
  <c r="D189" i="2"/>
  <c r="I163" i="2"/>
  <c r="I167" i="2"/>
  <c r="D178" i="2"/>
  <c r="D182" i="2"/>
  <c r="D186" i="2"/>
  <c r="I164" i="2"/>
  <c r="D179" i="2"/>
  <c r="D183" i="2"/>
  <c r="D191" i="2"/>
  <c r="I165" i="2"/>
  <c r="H171" i="2"/>
  <c r="AT13" i="16"/>
  <c r="AU14" i="16"/>
  <c r="AV14" i="16" s="1"/>
  <c r="G171" i="2" l="1"/>
  <c r="F170" i="2"/>
  <c r="BQ15" i="17"/>
  <c r="BR15" i="17" s="1"/>
  <c r="BS15" i="17" s="1"/>
  <c r="BT15" i="17" s="1"/>
  <c r="BP14" i="17"/>
  <c r="AH18" i="11"/>
  <c r="AG18" i="11"/>
  <c r="AI18" i="11"/>
  <c r="I170" i="2"/>
  <c r="M349" i="1"/>
  <c r="N348" i="1"/>
  <c r="P348" i="1" s="1"/>
  <c r="Q348" i="1" s="1"/>
  <c r="S348" i="1" s="1"/>
  <c r="R348" i="1" s="1"/>
  <c r="T348" i="1" s="1"/>
  <c r="AF19" i="11"/>
  <c r="AE18" i="11"/>
  <c r="AU15" i="16"/>
  <c r="AV15" i="16" s="1"/>
  <c r="AT14" i="16"/>
  <c r="H172" i="2"/>
  <c r="BP15" i="17" l="1"/>
  <c r="BQ16" i="17"/>
  <c r="BR16" i="17" s="1"/>
  <c r="BS16" i="17" s="1"/>
  <c r="BT16" i="17" s="1"/>
  <c r="F171" i="2"/>
  <c r="G172" i="2"/>
  <c r="AI19" i="11"/>
  <c r="AH19" i="11"/>
  <c r="AG19" i="11"/>
  <c r="M350" i="1"/>
  <c r="N349" i="1"/>
  <c r="P349" i="1" s="1"/>
  <c r="Q349" i="1" s="1"/>
  <c r="S349" i="1" s="1"/>
  <c r="R349" i="1" s="1"/>
  <c r="T349" i="1" s="1"/>
  <c r="AF20" i="11"/>
  <c r="AE19" i="11"/>
  <c r="H173" i="2"/>
  <c r="AU16" i="16"/>
  <c r="AV16" i="16" s="1"/>
  <c r="AT15" i="16"/>
  <c r="G173" i="2" l="1"/>
  <c r="F172" i="2"/>
  <c r="BQ17" i="17"/>
  <c r="BR17" i="17" s="1"/>
  <c r="BS17" i="17" s="1"/>
  <c r="BT17" i="17" s="1"/>
  <c r="BP16" i="17"/>
  <c r="AI20" i="11"/>
  <c r="AG20" i="11"/>
  <c r="AH20" i="11"/>
  <c r="AE20" i="11"/>
  <c r="AF21" i="11"/>
  <c r="M351" i="1"/>
  <c r="N350" i="1"/>
  <c r="P350" i="1" s="1"/>
  <c r="Q350" i="1" s="1"/>
  <c r="S350" i="1" s="1"/>
  <c r="R350" i="1" s="1"/>
  <c r="T350" i="1" s="1"/>
  <c r="AU17" i="16"/>
  <c r="AV17" i="16" s="1"/>
  <c r="AT16" i="16"/>
  <c r="H174" i="2"/>
  <c r="BP17" i="17" l="1"/>
  <c r="BQ18" i="17"/>
  <c r="BR18" i="17" s="1"/>
  <c r="BS18" i="17" s="1"/>
  <c r="BT18" i="17" s="1"/>
  <c r="G174" i="2"/>
  <c r="F173" i="2"/>
  <c r="AI21" i="11"/>
  <c r="AH21" i="11"/>
  <c r="AG21" i="11"/>
  <c r="M352" i="1"/>
  <c r="N351" i="1"/>
  <c r="P351" i="1" s="1"/>
  <c r="Q351" i="1" s="1"/>
  <c r="S351" i="1" s="1"/>
  <c r="R351" i="1" s="1"/>
  <c r="T351" i="1" s="1"/>
  <c r="AF22" i="11"/>
  <c r="AE21" i="11"/>
  <c r="AU18" i="16"/>
  <c r="AV18" i="16" s="1"/>
  <c r="AT17" i="16"/>
  <c r="H175" i="2"/>
  <c r="G175" i="2" l="1"/>
  <c r="F174" i="2"/>
  <c r="BP18" i="17"/>
  <c r="BQ19" i="17"/>
  <c r="BR19" i="17" s="1"/>
  <c r="BS19" i="17" s="1"/>
  <c r="BT19" i="17" s="1"/>
  <c r="AI22" i="11"/>
  <c r="AH22" i="11"/>
  <c r="AG22" i="11"/>
  <c r="AF23" i="11"/>
  <c r="AE22" i="11"/>
  <c r="N352" i="1"/>
  <c r="P352" i="1" s="1"/>
  <c r="Q352" i="1" s="1"/>
  <c r="S352" i="1" s="1"/>
  <c r="R352" i="1" s="1"/>
  <c r="T352" i="1" s="1"/>
  <c r="M353" i="1"/>
  <c r="AT18" i="16"/>
  <c r="AU19" i="16"/>
  <c r="AV19" i="16" s="1"/>
  <c r="H176" i="2"/>
  <c r="BP19" i="17" l="1"/>
  <c r="BQ20" i="17"/>
  <c r="BR20" i="17" s="1"/>
  <c r="BS20" i="17" s="1"/>
  <c r="BT20" i="17" s="1"/>
  <c r="G176" i="2"/>
  <c r="F175" i="2"/>
  <c r="AI23" i="11"/>
  <c r="AH23" i="11"/>
  <c r="AG23" i="11"/>
  <c r="AE23" i="11"/>
  <c r="AF24" i="11"/>
  <c r="M354" i="1"/>
  <c r="N353" i="1"/>
  <c r="P353" i="1" s="1"/>
  <c r="Q353" i="1" s="1"/>
  <c r="S353" i="1" s="1"/>
  <c r="R353" i="1" s="1"/>
  <c r="T353" i="1" s="1"/>
  <c r="H177" i="2"/>
  <c r="AU20" i="16"/>
  <c r="AV20" i="16" s="1"/>
  <c r="AT19" i="16"/>
  <c r="G177" i="2" l="1"/>
  <c r="F176" i="2"/>
  <c r="BP20" i="17"/>
  <c r="BQ21" i="17"/>
  <c r="BR21" i="17" s="1"/>
  <c r="BS21" i="17" s="1"/>
  <c r="BT21" i="17" s="1"/>
  <c r="AH24" i="11"/>
  <c r="AI24" i="11"/>
  <c r="AG24" i="11"/>
  <c r="N354" i="1"/>
  <c r="P354" i="1" s="1"/>
  <c r="Q354" i="1" s="1"/>
  <c r="S354" i="1" s="1"/>
  <c r="R354" i="1" s="1"/>
  <c r="T354" i="1" s="1"/>
  <c r="M355" i="1"/>
  <c r="AE24" i="11"/>
  <c r="AF25" i="11"/>
  <c r="H178" i="2"/>
  <c r="AU21" i="16"/>
  <c r="AV21" i="16" s="1"/>
  <c r="AT20" i="16"/>
  <c r="BP21" i="17" l="1"/>
  <c r="BQ22" i="17"/>
  <c r="BR22" i="17" s="1"/>
  <c r="BS22" i="17" s="1"/>
  <c r="BT22" i="17" s="1"/>
  <c r="G178" i="2"/>
  <c r="F177" i="2"/>
  <c r="AH25" i="11"/>
  <c r="AI25" i="11"/>
  <c r="AG25" i="11"/>
  <c r="AE25" i="11"/>
  <c r="AF26" i="11"/>
  <c r="N355" i="1"/>
  <c r="P355" i="1" s="1"/>
  <c r="Q355" i="1" s="1"/>
  <c r="S355" i="1" s="1"/>
  <c r="R355" i="1" s="1"/>
  <c r="T355" i="1" s="1"/>
  <c r="M356" i="1"/>
  <c r="AU22" i="16"/>
  <c r="AV22" i="16" s="1"/>
  <c r="AT21" i="16"/>
  <c r="H179" i="2"/>
  <c r="G179" i="2" l="1"/>
  <c r="F178" i="2"/>
  <c r="BP22" i="17"/>
  <c r="BQ23" i="17"/>
  <c r="BR23" i="17" s="1"/>
  <c r="BS23" i="17" s="1"/>
  <c r="BT23" i="17" s="1"/>
  <c r="AG26" i="11"/>
  <c r="AH26" i="11"/>
  <c r="AI26" i="11"/>
  <c r="M357" i="1"/>
  <c r="N356" i="1"/>
  <c r="P356" i="1" s="1"/>
  <c r="Q356" i="1" s="1"/>
  <c r="S356" i="1" s="1"/>
  <c r="R356" i="1" s="1"/>
  <c r="T356" i="1" s="1"/>
  <c r="AE26" i="11"/>
  <c r="AF27" i="11"/>
  <c r="H180" i="2"/>
  <c r="AT22" i="16"/>
  <c r="AU23" i="16"/>
  <c r="AV23" i="16" s="1"/>
  <c r="BP23" i="17" l="1"/>
  <c r="BQ24" i="17"/>
  <c r="BR24" i="17" s="1"/>
  <c r="BS24" i="17" s="1"/>
  <c r="BT24" i="17" s="1"/>
  <c r="G180" i="2"/>
  <c r="F179" i="2"/>
  <c r="AG27" i="11"/>
  <c r="AH27" i="11"/>
  <c r="AI27" i="11"/>
  <c r="AE27" i="11"/>
  <c r="AF28" i="11"/>
  <c r="N357" i="1"/>
  <c r="P357" i="1" s="1"/>
  <c r="Q357" i="1" s="1"/>
  <c r="S357" i="1" s="1"/>
  <c r="R357" i="1" s="1"/>
  <c r="T357" i="1" s="1"/>
  <c r="M358" i="1"/>
  <c r="H181" i="2"/>
  <c r="AU24" i="16"/>
  <c r="AV24" i="16" s="1"/>
  <c r="AT23" i="16"/>
  <c r="G181" i="2" l="1"/>
  <c r="F180" i="2"/>
  <c r="BQ25" i="17"/>
  <c r="BR25" i="17" s="1"/>
  <c r="BS25" i="17" s="1"/>
  <c r="BT25" i="17" s="1"/>
  <c r="BP24" i="17"/>
  <c r="AG28" i="11"/>
  <c r="AI28" i="11"/>
  <c r="AH28" i="11"/>
  <c r="AE28" i="11"/>
  <c r="AF29" i="11"/>
  <c r="I179" i="2"/>
  <c r="I172" i="2"/>
  <c r="I176" i="2"/>
  <c r="N358" i="1"/>
  <c r="P358" i="1" s="1"/>
  <c r="Q358" i="1" s="1"/>
  <c r="S358" i="1" s="1"/>
  <c r="R358" i="1" s="1"/>
  <c r="T358" i="1" s="1"/>
  <c r="I173" i="2"/>
  <c r="M359" i="1"/>
  <c r="I174" i="2"/>
  <c r="I171" i="2"/>
  <c r="I180" i="2"/>
  <c r="I177" i="2"/>
  <c r="I178" i="2"/>
  <c r="I175" i="2"/>
  <c r="AT24" i="16"/>
  <c r="AU25" i="16"/>
  <c r="AV25" i="16" s="1"/>
  <c r="H182" i="2"/>
  <c r="BP25" i="17" l="1"/>
  <c r="BQ26" i="17"/>
  <c r="BR26" i="17" s="1"/>
  <c r="BS26" i="17" s="1"/>
  <c r="BT26" i="17" s="1"/>
  <c r="G182" i="2"/>
  <c r="F181" i="2"/>
  <c r="AG29" i="11"/>
  <c r="AI29" i="11"/>
  <c r="AH29" i="11"/>
  <c r="AF30" i="11"/>
  <c r="AE29" i="11"/>
  <c r="I181" i="2"/>
  <c r="N359" i="1"/>
  <c r="P359" i="1" s="1"/>
  <c r="Q359" i="1" s="1"/>
  <c r="S359" i="1" s="1"/>
  <c r="R359" i="1" s="1"/>
  <c r="T359" i="1" s="1"/>
  <c r="M360" i="1"/>
  <c r="AU26" i="16"/>
  <c r="AV26" i="16" s="1"/>
  <c r="AT25" i="16"/>
  <c r="H183" i="2"/>
  <c r="F182" i="2" l="1"/>
  <c r="G183" i="2"/>
  <c r="BP26" i="17"/>
  <c r="BQ27" i="17"/>
  <c r="BR27" i="17" s="1"/>
  <c r="BS27" i="17" s="1"/>
  <c r="BT27" i="17" s="1"/>
  <c r="AH30" i="11"/>
  <c r="AG30" i="11"/>
  <c r="AI30" i="11"/>
  <c r="N360" i="1"/>
  <c r="P360" i="1" s="1"/>
  <c r="Q360" i="1" s="1"/>
  <c r="S360" i="1" s="1"/>
  <c r="R360" i="1" s="1"/>
  <c r="T360" i="1" s="1"/>
  <c r="M361" i="1"/>
  <c r="AE30" i="11"/>
  <c r="AF31" i="11"/>
  <c r="H184" i="2"/>
  <c r="AU27" i="16"/>
  <c r="AV27" i="16" s="1"/>
  <c r="AT26" i="16"/>
  <c r="BP27" i="17" l="1"/>
  <c r="BQ28" i="17"/>
  <c r="BR28" i="17" s="1"/>
  <c r="BS28" i="17" s="1"/>
  <c r="BT28" i="17" s="1"/>
  <c r="G184" i="2"/>
  <c r="F183" i="2"/>
  <c r="AI31" i="11"/>
  <c r="AG31" i="11"/>
  <c r="AH31" i="11"/>
  <c r="N361" i="1"/>
  <c r="P361" i="1" s="1"/>
  <c r="Q361" i="1" s="1"/>
  <c r="S361" i="1" s="1"/>
  <c r="R361" i="1" s="1"/>
  <c r="T361" i="1" s="1"/>
  <c r="M362" i="1"/>
  <c r="AF32" i="11"/>
  <c r="AE31" i="11"/>
  <c r="AU28" i="16"/>
  <c r="AV28" i="16" s="1"/>
  <c r="AT27" i="16"/>
  <c r="H185" i="2"/>
  <c r="G185" i="2" l="1"/>
  <c r="F184" i="2"/>
  <c r="BP28" i="17"/>
  <c r="BQ29" i="17"/>
  <c r="BR29" i="17" s="1"/>
  <c r="BS29" i="17" s="1"/>
  <c r="BT29" i="17" s="1"/>
  <c r="AH32" i="11"/>
  <c r="AI32" i="11"/>
  <c r="AG32" i="11"/>
  <c r="AF33" i="11"/>
  <c r="AE32" i="11"/>
  <c r="N362" i="1"/>
  <c r="P362" i="1" s="1"/>
  <c r="Q362" i="1" s="1"/>
  <c r="S362" i="1" s="1"/>
  <c r="R362" i="1" s="1"/>
  <c r="T362" i="1" s="1"/>
  <c r="M363" i="1"/>
  <c r="H186" i="2"/>
  <c r="AU29" i="16"/>
  <c r="AV29" i="16" s="1"/>
  <c r="AT28" i="16"/>
  <c r="BQ30" i="17" l="1"/>
  <c r="BR30" i="17" s="1"/>
  <c r="BS30" i="17" s="1"/>
  <c r="BT30" i="17" s="1"/>
  <c r="BP29" i="17"/>
  <c r="G186" i="2"/>
  <c r="F185" i="2"/>
  <c r="AI33" i="11"/>
  <c r="AG33" i="11"/>
  <c r="AH33" i="11"/>
  <c r="N363" i="1"/>
  <c r="P363" i="1" s="1"/>
  <c r="Q363" i="1" s="1"/>
  <c r="S363" i="1" s="1"/>
  <c r="R363" i="1" s="1"/>
  <c r="T363" i="1" s="1"/>
  <c r="M364" i="1"/>
  <c r="AE33" i="11"/>
  <c r="AF34" i="11"/>
  <c r="AT29" i="16"/>
  <c r="AU30" i="16"/>
  <c r="AV30" i="16" s="1"/>
  <c r="H187" i="2"/>
  <c r="G187" i="2" l="1"/>
  <c r="F186" i="2"/>
  <c r="BQ31" i="17"/>
  <c r="BR31" i="17" s="1"/>
  <c r="BS31" i="17" s="1"/>
  <c r="BT31" i="17" s="1"/>
  <c r="BP30" i="17"/>
  <c r="AI34" i="11"/>
  <c r="AG34" i="11"/>
  <c r="AH34" i="11"/>
  <c r="AE34" i="11"/>
  <c r="AF35" i="11"/>
  <c r="I183" i="2"/>
  <c r="I186" i="2"/>
  <c r="I185" i="2"/>
  <c r="N364" i="1"/>
  <c r="P364" i="1" s="1"/>
  <c r="Q364" i="1" s="1"/>
  <c r="S364" i="1" s="1"/>
  <c r="R364" i="1" s="1"/>
  <c r="T364" i="1" s="1"/>
  <c r="I182" i="2"/>
  <c r="M365" i="1"/>
  <c r="I184" i="2"/>
  <c r="AU31" i="16"/>
  <c r="AV31" i="16" s="1"/>
  <c r="AT30" i="16"/>
  <c r="H188" i="2"/>
  <c r="BQ32" i="17" l="1"/>
  <c r="BR32" i="17" s="1"/>
  <c r="BS32" i="17" s="1"/>
  <c r="BT32" i="17" s="1"/>
  <c r="BP31" i="17"/>
  <c r="F187" i="2"/>
  <c r="G188" i="2"/>
  <c r="AI35" i="11"/>
  <c r="AG35" i="11"/>
  <c r="AH35" i="11"/>
  <c r="I187" i="2"/>
  <c r="M366" i="1"/>
  <c r="N365" i="1"/>
  <c r="P365" i="1" s="1"/>
  <c r="Q365" i="1" s="1"/>
  <c r="S365" i="1" s="1"/>
  <c r="R365" i="1" s="1"/>
  <c r="T365" i="1" s="1"/>
  <c r="AF36" i="11"/>
  <c r="AE35" i="11"/>
  <c r="AU32" i="16"/>
  <c r="AV32" i="16" s="1"/>
  <c r="AT31" i="16"/>
  <c r="H189" i="2"/>
  <c r="F188" i="2" l="1"/>
  <c r="G189" i="2"/>
  <c r="BQ33" i="17"/>
  <c r="BR33" i="17" s="1"/>
  <c r="BS33" i="17" s="1"/>
  <c r="BT33" i="17" s="1"/>
  <c r="BP32" i="17"/>
  <c r="AI36" i="11"/>
  <c r="AG36" i="11"/>
  <c r="AH36" i="11"/>
  <c r="AF37" i="11"/>
  <c r="AE36" i="11"/>
  <c r="N366" i="1"/>
  <c r="P366" i="1" s="1"/>
  <c r="Q366" i="1" s="1"/>
  <c r="S366" i="1" s="1"/>
  <c r="R366" i="1" s="1"/>
  <c r="T366" i="1" s="1"/>
  <c r="M367" i="1"/>
  <c r="H190" i="2"/>
  <c r="AU33" i="16"/>
  <c r="AV33" i="16" s="1"/>
  <c r="AT32" i="16"/>
  <c r="BQ34" i="17" l="1"/>
  <c r="BR34" i="17" s="1"/>
  <c r="BS34" i="17" s="1"/>
  <c r="BT34" i="17" s="1"/>
  <c r="BP33" i="17"/>
  <c r="G190" i="2"/>
  <c r="F189" i="2"/>
  <c r="AI37" i="11"/>
  <c r="AH37" i="11"/>
  <c r="AG37" i="11"/>
  <c r="I188" i="2"/>
  <c r="M368" i="1"/>
  <c r="I189" i="2"/>
  <c r="N367" i="1"/>
  <c r="P367" i="1" s="1"/>
  <c r="Q367" i="1" s="1"/>
  <c r="S367" i="1" s="1"/>
  <c r="R367" i="1" s="1"/>
  <c r="T367" i="1" s="1"/>
  <c r="AE37" i="11"/>
  <c r="AF38" i="11"/>
  <c r="H191" i="2"/>
  <c r="AU34" i="16"/>
  <c r="AV34" i="16" s="1"/>
  <c r="AT33" i="16"/>
  <c r="G191" i="2" l="1"/>
  <c r="F190" i="2"/>
  <c r="BP34" i="17"/>
  <c r="BQ35" i="17"/>
  <c r="BR35" i="17" s="1"/>
  <c r="BS35" i="17" s="1"/>
  <c r="BT35" i="17" s="1"/>
  <c r="AH38" i="11"/>
  <c r="AI38" i="11"/>
  <c r="AG38" i="11"/>
  <c r="N368" i="1"/>
  <c r="P368" i="1" s="1"/>
  <c r="Q368" i="1" s="1"/>
  <c r="S368" i="1" s="1"/>
  <c r="R368" i="1" s="1"/>
  <c r="T368" i="1" s="1"/>
  <c r="I190" i="2"/>
  <c r="M369" i="1"/>
  <c r="AE38" i="11"/>
  <c r="AU35" i="16"/>
  <c r="AV35" i="16" s="1"/>
  <c r="AT34" i="16"/>
  <c r="H192" i="2"/>
  <c r="BP35" i="17" l="1"/>
  <c r="BQ36" i="17"/>
  <c r="BR36" i="17" s="1"/>
  <c r="BS36" i="17" s="1"/>
  <c r="BT36" i="17" s="1"/>
  <c r="G192" i="2"/>
  <c r="F192" i="2" s="1"/>
  <c r="F191" i="2"/>
  <c r="N369" i="1"/>
  <c r="P369" i="1" s="1"/>
  <c r="Q369" i="1" s="1"/>
  <c r="S369" i="1" s="1"/>
  <c r="R369" i="1" s="1"/>
  <c r="T369" i="1" s="1"/>
  <c r="I191" i="2"/>
  <c r="AT35" i="16"/>
  <c r="BP36" i="17" l="1"/>
  <c r="I30" i="2"/>
  <c r="I192" i="2"/>
</calcChain>
</file>

<file path=xl/sharedStrings.xml><?xml version="1.0" encoding="utf-8"?>
<sst xmlns="http://schemas.openxmlformats.org/spreadsheetml/2006/main" count="804" uniqueCount="44">
  <si>
    <t>L</t>
  </si>
  <si>
    <t>1-1-</t>
  </si>
  <si>
    <t>R</t>
  </si>
  <si>
    <t>V</t>
  </si>
  <si>
    <t>N</t>
  </si>
  <si>
    <t>jaartal</t>
  </si>
  <si>
    <t>ploeg</t>
  </si>
  <si>
    <t>Nieuwjaar</t>
  </si>
  <si>
    <t>Valentijn</t>
  </si>
  <si>
    <t xml:space="preserve"> + </t>
  </si>
  <si>
    <t>OLV. Hemelvaart</t>
  </si>
  <si>
    <t>Allerheiligen</t>
  </si>
  <si>
    <t>Wapenstilstand</t>
  </si>
  <si>
    <t>Kerstmis</t>
  </si>
  <si>
    <t>8:00 -11:48</t>
  </si>
  <si>
    <t>7:30 -13:27</t>
  </si>
  <si>
    <t>7:30 -11:18</t>
  </si>
  <si>
    <t>R.</t>
  </si>
  <si>
    <t>11:30-15:18</t>
  </si>
  <si>
    <t>ZO</t>
  </si>
  <si>
    <t>MA</t>
  </si>
  <si>
    <t>DI</t>
  </si>
  <si>
    <t>WO</t>
  </si>
  <si>
    <t>DO</t>
  </si>
  <si>
    <t>VR</t>
  </si>
  <si>
    <t>ZA</t>
  </si>
  <si>
    <t>PB</t>
  </si>
  <si>
    <t>Pasen</t>
  </si>
  <si>
    <t>Paasmaandag</t>
  </si>
  <si>
    <t>Pinksteren</t>
  </si>
  <si>
    <t>Pinkstermaandag</t>
  </si>
  <si>
    <t>OLH-Hemelvaart</t>
  </si>
  <si>
    <t>Veranderlijke feestdagen</t>
  </si>
  <si>
    <t>Feest v.d. arbeid</t>
  </si>
  <si>
    <t>Nationale feestdag</t>
  </si>
  <si>
    <t>Vaste feestdagen</t>
  </si>
  <si>
    <t>Alle feestdagen</t>
  </si>
  <si>
    <t>Datum</t>
  </si>
  <si>
    <t>Waarde</t>
  </si>
  <si>
    <t xml:space="preserve"> - ploeg</t>
  </si>
  <si>
    <t>D1</t>
  </si>
  <si>
    <t>D3</t>
  </si>
  <si>
    <t>D2</t>
  </si>
  <si>
    <t>www.acvtje-lanxess.be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</si>
</sst>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"/>
    <numFmt numFmtId="165" formatCode="mmmm"/>
    <numFmt numFmtId="166" formatCode="mmmm\ \ \ yyyy"/>
    <numFmt numFmtId="167" formatCode="0.0"/>
    <numFmt numFmtId="168" formatCode="[$-F800]dddd\,\ mmmm\ dd\,\ yyyy"/>
    <numFmt numFmtId="169" formatCode="dd\-mm\-yyyy"/>
  </numFmts>
  <fonts count="3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sz val="20"/>
      <color indexed="17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b/>
      <sz val="12"/>
      <color indexed="17"/>
      <name val="Arial Narrow"/>
      <family val="2"/>
    </font>
    <font>
      <b/>
      <sz val="12"/>
      <name val="Arial Narrow"/>
      <family val="2"/>
    </font>
    <font>
      <b/>
      <sz val="36"/>
      <color indexed="17"/>
      <name val="Arial"/>
      <family val="2"/>
    </font>
    <font>
      <u/>
      <sz val="10"/>
      <color indexed="12"/>
      <name val="Arial"/>
      <family val="2"/>
    </font>
    <font>
      <sz val="9"/>
      <color indexed="17"/>
      <name val="Microsoft Sans Serif"/>
      <family val="2"/>
    </font>
    <font>
      <b/>
      <sz val="10"/>
      <color indexed="17"/>
      <name val="Microsoft Sans Serif"/>
      <family val="2"/>
    </font>
    <font>
      <sz val="22"/>
      <color indexed="17"/>
      <name val="Arial"/>
      <family val="2"/>
    </font>
    <font>
      <sz val="11"/>
      <name val="Arial"/>
      <family val="2"/>
    </font>
    <font>
      <sz val="8"/>
      <color indexed="17"/>
      <name val="Arial"/>
      <family val="2"/>
    </font>
    <font>
      <sz val="18"/>
      <color indexed="17"/>
      <name val="Arial"/>
      <family val="2"/>
    </font>
    <font>
      <b/>
      <sz val="11"/>
      <color indexed="17"/>
      <name val="Arial"/>
      <family val="2"/>
    </font>
    <font>
      <sz val="14"/>
      <color indexed="17"/>
      <name val="Arial"/>
      <family val="2"/>
    </font>
    <font>
      <b/>
      <sz val="14"/>
      <color indexed="17"/>
      <name val="Arial"/>
      <family val="2"/>
    </font>
    <font>
      <b/>
      <sz val="10"/>
      <color theme="1"/>
      <name val="Arial Narrow"/>
      <family val="2"/>
    </font>
    <font>
      <b/>
      <sz val="10"/>
      <color theme="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164" fontId="6" fillId="0" borderId="0" xfId="0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4" fontId="10" fillId="0" borderId="5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0" fontId="6" fillId="0" borderId="0" xfId="0" applyNumberFormat="1" applyFont="1" applyAlignment="1">
      <alignment vertical="center"/>
    </xf>
    <xf numFmtId="20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8" xfId="0" applyFont="1" applyBorder="1"/>
    <xf numFmtId="0" fontId="6" fillId="0" borderId="9" xfId="0" applyFont="1" applyBorder="1"/>
    <xf numFmtId="164" fontId="10" fillId="0" borderId="8" xfId="0" applyNumberFormat="1" applyFont="1" applyBorder="1" applyAlignment="1">
      <alignment horizontal="center"/>
    </xf>
    <xf numFmtId="0" fontId="11" fillId="0" borderId="0" xfId="0" applyFont="1"/>
    <xf numFmtId="0" fontId="0" fillId="0" borderId="10" xfId="0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164" fontId="11" fillId="0" borderId="20" xfId="0" applyNumberFormat="1" applyFont="1" applyBorder="1"/>
    <xf numFmtId="164" fontId="11" fillId="0" borderId="26" xfId="0" applyNumberFormat="1" applyFont="1" applyBorder="1"/>
    <xf numFmtId="164" fontId="11" fillId="0" borderId="27" xfId="0" applyNumberFormat="1" applyFont="1" applyBorder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8" fontId="0" fillId="0" borderId="0" xfId="0" applyNumberFormat="1"/>
    <xf numFmtId="169" fontId="6" fillId="0" borderId="28" xfId="0" applyNumberFormat="1" applyFont="1" applyBorder="1"/>
    <xf numFmtId="0" fontId="6" fillId="0" borderId="29" xfId="0" applyFont="1" applyBorder="1"/>
    <xf numFmtId="0" fontId="0" fillId="0" borderId="30" xfId="0" applyBorder="1"/>
    <xf numFmtId="169" fontId="6" fillId="0" borderId="10" xfId="0" applyNumberFormat="1" applyFont="1" applyBorder="1"/>
    <xf numFmtId="0" fontId="0" fillId="0" borderId="31" xfId="0" applyBorder="1"/>
    <xf numFmtId="14" fontId="6" fillId="0" borderId="10" xfId="0" applyNumberFormat="1" applyFont="1" applyBorder="1"/>
    <xf numFmtId="14" fontId="6" fillId="0" borderId="32" xfId="0" applyNumberFormat="1" applyFont="1" applyBorder="1"/>
    <xf numFmtId="0" fontId="6" fillId="0" borderId="33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37" xfId="0" applyBorder="1"/>
    <xf numFmtId="168" fontId="0" fillId="0" borderId="36" xfId="0" applyNumberFormat="1" applyBorder="1"/>
    <xf numFmtId="168" fontId="0" fillId="0" borderId="37" xfId="0" applyNumberFormat="1" applyBorder="1"/>
    <xf numFmtId="0" fontId="0" fillId="0" borderId="37" xfId="0" applyBorder="1" applyAlignment="1">
      <alignment horizontal="center"/>
    </xf>
    <xf numFmtId="0" fontId="11" fillId="0" borderId="32" xfId="0" applyFont="1" applyBorder="1"/>
    <xf numFmtId="0" fontId="11" fillId="0" borderId="37" xfId="0" applyFont="1" applyBorder="1"/>
    <xf numFmtId="168" fontId="11" fillId="0" borderId="32" xfId="0" applyNumberFormat="1" applyFont="1" applyBorder="1" applyAlignment="1">
      <alignment horizontal="center"/>
    </xf>
    <xf numFmtId="0" fontId="0" fillId="0" borderId="32" xfId="0" applyBorder="1"/>
    <xf numFmtId="0" fontId="6" fillId="0" borderId="26" xfId="0" applyFont="1" applyBorder="1"/>
    <xf numFmtId="0" fontId="6" fillId="0" borderId="27" xfId="0" applyFont="1" applyBorder="1"/>
    <xf numFmtId="0" fontId="6" fillId="0" borderId="21" xfId="0" applyFont="1" applyBorder="1"/>
    <xf numFmtId="0" fontId="13" fillId="0" borderId="17" xfId="0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18" xfId="0" applyFont="1" applyBorder="1"/>
    <xf numFmtId="0" fontId="0" fillId="2" borderId="0" xfId="0" applyFill="1"/>
    <xf numFmtId="0" fontId="0" fillId="2" borderId="0" xfId="0" applyFill="1" applyAlignment="1">
      <alignment horizontal="center"/>
    </xf>
    <xf numFmtId="168" fontId="0" fillId="0" borderId="10" xfId="0" applyNumberFormat="1" applyBorder="1"/>
    <xf numFmtId="0" fontId="0" fillId="0" borderId="10" xfId="0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164" fontId="11" fillId="0" borderId="0" xfId="0" applyNumberFormat="1" applyFont="1"/>
    <xf numFmtId="0" fontId="11" fillId="0" borderId="3" xfId="0" applyFont="1" applyBorder="1" applyAlignment="1">
      <alignment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64" fontId="11" fillId="0" borderId="8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8" fontId="11" fillId="0" borderId="0" xfId="0" applyNumberFormat="1" applyFont="1" applyAlignment="1">
      <alignment horizontal="center"/>
    </xf>
    <xf numFmtId="0" fontId="11" fillId="0" borderId="37" xfId="0" applyFont="1" applyBorder="1" applyAlignment="1">
      <alignment horizontal="center"/>
    </xf>
    <xf numFmtId="0" fontId="0" fillId="0" borderId="33" xfId="0" applyBorder="1"/>
    <xf numFmtId="16" fontId="0" fillId="0" borderId="0" xfId="0" applyNumberFormat="1"/>
    <xf numFmtId="0" fontId="7" fillId="0" borderId="0" xfId="0" applyFont="1"/>
    <xf numFmtId="0" fontId="15" fillId="0" borderId="0" xfId="0" applyFont="1"/>
    <xf numFmtId="0" fontId="2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166" fontId="25" fillId="0" borderId="38" xfId="0" applyNumberFormat="1" applyFont="1" applyBorder="1" applyAlignment="1">
      <alignment horizontal="center" vertical="center"/>
    </xf>
    <xf numFmtId="166" fontId="25" fillId="0" borderId="38" xfId="0" applyNumberFormat="1" applyFont="1" applyBorder="1" applyAlignment="1">
      <alignment vertical="center"/>
    </xf>
    <xf numFmtId="166" fontId="25" fillId="0" borderId="12" xfId="0" applyNumberFormat="1" applyFont="1" applyBorder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6" fontId="28" fillId="0" borderId="11" xfId="0" applyNumberFormat="1" applyFont="1" applyBorder="1" applyAlignment="1">
      <alignment horizontal="center" vertical="top"/>
    </xf>
    <xf numFmtId="0" fontId="0" fillId="3" borderId="0" xfId="0" applyFill="1"/>
    <xf numFmtId="0" fontId="2" fillId="3" borderId="0" xfId="0" applyFont="1" applyFill="1"/>
    <xf numFmtId="0" fontId="0" fillId="0" borderId="28" xfId="0" applyBorder="1"/>
    <xf numFmtId="0" fontId="0" fillId="0" borderId="29" xfId="0" applyBorder="1"/>
    <xf numFmtId="164" fontId="11" fillId="0" borderId="20" xfId="0" applyNumberFormat="1" applyFon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11" fillId="0" borderId="20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4" fontId="11" fillId="0" borderId="21" xfId="0" applyNumberFormat="1" applyFont="1" applyBorder="1" applyAlignment="1">
      <alignment horizontal="center"/>
    </xf>
    <xf numFmtId="164" fontId="11" fillId="0" borderId="26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6" xfId="0" applyFont="1" applyBorder="1" applyAlignment="1">
      <alignment horizontal="center"/>
    </xf>
    <xf numFmtId="164" fontId="11" fillId="0" borderId="22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1" fillId="0" borderId="27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27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9" fillId="0" borderId="0" xfId="1" applyBorder="1" applyAlignment="1" applyProtection="1">
      <alignment vertical="center"/>
    </xf>
    <xf numFmtId="0" fontId="24" fillId="0" borderId="0" xfId="1" applyFont="1" applyBorder="1" applyAlignment="1" applyProtection="1">
      <alignment vertical="center"/>
    </xf>
    <xf numFmtId="49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5" fontId="29" fillId="0" borderId="43" xfId="0" applyNumberFormat="1" applyFont="1" applyBorder="1" applyAlignment="1">
      <alignment horizontal="center" vertical="center"/>
    </xf>
    <xf numFmtId="165" fontId="29" fillId="0" borderId="12" xfId="0" applyNumberFormat="1" applyFont="1" applyBorder="1" applyAlignment="1">
      <alignment horizontal="center" vertical="center"/>
    </xf>
    <xf numFmtId="165" fontId="29" fillId="0" borderId="41" xfId="0" applyNumberFormat="1" applyFont="1" applyBorder="1" applyAlignment="1">
      <alignment horizontal="center" vertical="center"/>
    </xf>
    <xf numFmtId="165" fontId="29" fillId="0" borderId="39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64" fontId="11" fillId="0" borderId="44" xfId="0" applyNumberFormat="1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49" fontId="22" fillId="0" borderId="0" xfId="1" applyNumberFormat="1" applyFont="1" applyFill="1" applyBorder="1" applyAlignment="1" applyProtection="1">
      <alignment horizontal="center"/>
    </xf>
    <xf numFmtId="166" fontId="4" fillId="0" borderId="19" xfId="0" quotePrefix="1" applyNumberFormat="1" applyFont="1" applyBorder="1" applyAlignment="1">
      <alignment horizontal="center" vertical="center"/>
    </xf>
    <xf numFmtId="166" fontId="4" fillId="0" borderId="39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165" fontId="16" fillId="0" borderId="19" xfId="0" applyNumberFormat="1" applyFont="1" applyBorder="1" applyAlignment="1">
      <alignment horizontal="center" vertical="center"/>
    </xf>
    <xf numFmtId="165" fontId="16" fillId="0" borderId="3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165" fontId="26" fillId="0" borderId="11" xfId="0" applyNumberFormat="1" applyFont="1" applyBorder="1" applyAlignment="1">
      <alignment horizontal="center"/>
    </xf>
    <xf numFmtId="165" fontId="26" fillId="0" borderId="19" xfId="0" applyNumberFormat="1" applyFont="1" applyBorder="1" applyAlignment="1">
      <alignment horizontal="center"/>
    </xf>
    <xf numFmtId="165" fontId="26" fillId="0" borderId="38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9" fillId="0" borderId="0" xfId="1" applyAlignment="1" applyProtection="1">
      <alignment horizontal="center" vertical="center"/>
    </xf>
    <xf numFmtId="165" fontId="26" fillId="0" borderId="11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165" fontId="26" fillId="0" borderId="38" xfId="0" applyNumberFormat="1" applyFont="1" applyBorder="1" applyAlignment="1">
      <alignment horizontal="center" vertical="center"/>
    </xf>
    <xf numFmtId="168" fontId="11" fillId="0" borderId="0" xfId="0" applyNumberFormat="1" applyFont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Hyperlink" xfId="1" builtinId="8"/>
    <cellStyle name="Standaard" xfId="0" builtinId="0"/>
  </cellStyles>
  <dxfs count="42"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22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22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colors>
    <mruColors>
      <color rgb="FF80BD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1905</xdr:rowOff>
    </xdr:from>
    <xdr:to>
      <xdr:col>7</xdr:col>
      <xdr:colOff>361950</xdr:colOff>
      <xdr:row>13</xdr:row>
      <xdr:rowOff>144780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2804160" y="512445"/>
          <a:ext cx="1962150" cy="2002155"/>
        </a:xfrm>
        <a:prstGeom prst="rect">
          <a:avLst/>
        </a:prstGeom>
        <a:solidFill>
          <a:srgbClr val="80BD26">
            <a:alpha val="7800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Gebruiksaanwijzing:</a:t>
          </a: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</a:t>
          </a:r>
          <a:r>
            <a:rPr lang="nl-B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en jaartal en een ploeg invullen in de daarvoor bestemde vakjes en op "enter" drukken. </a:t>
          </a:r>
        </a:p>
        <a:p>
          <a:pPr algn="l" rtl="0">
            <a:defRPr sz="1000"/>
          </a:pPr>
          <a:r>
            <a:rPr lang="nl-B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Maak een keuze uit één van de tabbladen. Neem vervolgens een afdrukvoorbeeld en pas desnoods de marges aan aan uw printer. </a:t>
          </a:r>
        </a:p>
      </xdr:txBody>
    </xdr:sp>
    <xdr:clientData/>
  </xdr:twoCellAnchor>
  <xdr:twoCellAnchor editAs="oneCell">
    <xdr:from>
      <xdr:col>0</xdr:col>
      <xdr:colOff>594359</xdr:colOff>
      <xdr:row>7</xdr:row>
      <xdr:rowOff>99060</xdr:rowOff>
    </xdr:from>
    <xdr:to>
      <xdr:col>4</xdr:col>
      <xdr:colOff>28575</xdr:colOff>
      <xdr:row>13</xdr:row>
      <xdr:rowOff>124820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59" y="1463040"/>
          <a:ext cx="2011681" cy="1029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16934</xdr:colOff>
      <xdr:row>0</xdr:row>
      <xdr:rowOff>1</xdr:rowOff>
    </xdr:from>
    <xdr:to>
      <xdr:col>8</xdr:col>
      <xdr:colOff>56341</xdr:colOff>
      <xdr:row>1</xdr:row>
      <xdr:rowOff>49697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308"/>
        <a:stretch/>
      </xdr:blipFill>
      <xdr:spPr>
        <a:xfrm>
          <a:off x="83195" y="1"/>
          <a:ext cx="1579972" cy="621196"/>
        </a:xfrm>
        <a:prstGeom prst="rect">
          <a:avLst/>
        </a:prstGeom>
      </xdr:spPr>
    </xdr:pic>
    <xdr:clientData/>
  </xdr:twoCellAnchor>
  <xdr:twoCellAnchor editAs="oneCell">
    <xdr:from>
      <xdr:col>39</xdr:col>
      <xdr:colOff>110067</xdr:colOff>
      <xdr:row>0</xdr:row>
      <xdr:rowOff>0</xdr:rowOff>
    </xdr:from>
    <xdr:to>
      <xdr:col>47</xdr:col>
      <xdr:colOff>91266</xdr:colOff>
      <xdr:row>1</xdr:row>
      <xdr:rowOff>74543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321"/>
        <a:stretch/>
      </xdr:blipFill>
      <xdr:spPr>
        <a:xfrm>
          <a:off x="7904002" y="0"/>
          <a:ext cx="1571460" cy="6460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16934</xdr:colOff>
      <xdr:row>0</xdr:row>
      <xdr:rowOff>0</xdr:rowOff>
    </xdr:from>
    <xdr:to>
      <xdr:col>8</xdr:col>
      <xdr:colOff>142066</xdr:colOff>
      <xdr:row>1</xdr:row>
      <xdr:rowOff>66261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F986628-B2D6-4901-BF43-54920FB89C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17"/>
        <a:stretch/>
      </xdr:blipFill>
      <xdr:spPr>
        <a:xfrm>
          <a:off x="83195" y="0"/>
          <a:ext cx="1582871" cy="637761"/>
        </a:xfrm>
        <a:prstGeom prst="rect">
          <a:avLst/>
        </a:prstGeom>
      </xdr:spPr>
    </xdr:pic>
    <xdr:clientData/>
  </xdr:twoCellAnchor>
  <xdr:twoCellAnchor editAs="oneCell">
    <xdr:from>
      <xdr:col>63</xdr:col>
      <xdr:colOff>129117</xdr:colOff>
      <xdr:row>0</xdr:row>
      <xdr:rowOff>0</xdr:rowOff>
    </xdr:from>
    <xdr:to>
      <xdr:col>71</xdr:col>
      <xdr:colOff>176991</xdr:colOff>
      <xdr:row>1</xdr:row>
      <xdr:rowOff>66261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78CE25F-16B0-4B00-A5B6-1ACBE242ED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17"/>
        <a:stretch/>
      </xdr:blipFill>
      <xdr:spPr>
        <a:xfrm>
          <a:off x="12362530" y="0"/>
          <a:ext cx="1571874" cy="6377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110104</xdr:colOff>
      <xdr:row>2</xdr:row>
      <xdr:rowOff>104775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690"/>
        <a:stretch/>
      </xdr:blipFill>
      <xdr:spPr>
        <a:xfrm>
          <a:off x="0" y="1"/>
          <a:ext cx="1567429" cy="638174"/>
        </a:xfrm>
        <a:prstGeom prst="rect">
          <a:avLst/>
        </a:prstGeom>
      </xdr:spPr>
    </xdr:pic>
    <xdr:clientData/>
  </xdr:twoCellAnchor>
  <xdr:twoCellAnchor editAs="oneCell">
    <xdr:from>
      <xdr:col>26</xdr:col>
      <xdr:colOff>28575</xdr:colOff>
      <xdr:row>0</xdr:row>
      <xdr:rowOff>0</xdr:rowOff>
    </xdr:from>
    <xdr:to>
      <xdr:col>32</xdr:col>
      <xdr:colOff>174874</xdr:colOff>
      <xdr:row>2</xdr:row>
      <xdr:rowOff>123825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412"/>
        <a:stretch/>
      </xdr:blipFill>
      <xdr:spPr>
        <a:xfrm>
          <a:off x="6200775" y="0"/>
          <a:ext cx="1555999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110104</xdr:colOff>
      <xdr:row>2</xdr:row>
      <xdr:rowOff>133350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273"/>
        <a:stretch/>
      </xdr:blipFill>
      <xdr:spPr>
        <a:xfrm>
          <a:off x="0" y="0"/>
          <a:ext cx="1567429" cy="666750"/>
        </a:xfrm>
        <a:prstGeom prst="rect">
          <a:avLst/>
        </a:prstGeom>
      </xdr:spPr>
    </xdr:pic>
    <xdr:clientData/>
  </xdr:twoCellAnchor>
  <xdr:twoCellAnchor editAs="oneCell">
    <xdr:from>
      <xdr:col>26</xdr:col>
      <xdr:colOff>47625</xdr:colOff>
      <xdr:row>0</xdr:row>
      <xdr:rowOff>0</xdr:rowOff>
    </xdr:from>
    <xdr:to>
      <xdr:col>32</xdr:col>
      <xdr:colOff>195829</xdr:colOff>
      <xdr:row>2</xdr:row>
      <xdr:rowOff>133350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273"/>
        <a:stretch/>
      </xdr:blipFill>
      <xdr:spPr>
        <a:xfrm>
          <a:off x="6219825" y="0"/>
          <a:ext cx="1557904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eantsfp05\home$\anbyg\Mijn%20Documenten\Kalenders%20&amp;%20Agenda's\KALENDER-SCHEM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ave"/>
      <sheetName val="Blad1"/>
      <sheetName val="Blad2"/>
      <sheetName val="Blad3"/>
    </sheetNames>
    <sheetDataSet>
      <sheetData sheetId="0"/>
      <sheetData sheetId="1">
        <row r="2">
          <cell r="A2" t="str">
            <v>DO</v>
          </cell>
        </row>
        <row r="3">
          <cell r="A3" t="str">
            <v>VR</v>
          </cell>
        </row>
        <row r="4">
          <cell r="A4" t="str">
            <v>ZA</v>
          </cell>
        </row>
        <row r="5">
          <cell r="A5" t="str">
            <v>ZO</v>
          </cell>
        </row>
        <row r="6">
          <cell r="A6" t="str">
            <v>MA</v>
          </cell>
        </row>
        <row r="7">
          <cell r="A7" t="str">
            <v>DI</v>
          </cell>
        </row>
        <row r="8">
          <cell r="A8" t="str">
            <v>WO</v>
          </cell>
        </row>
        <row r="9">
          <cell r="A9" t="str">
            <v>DO</v>
          </cell>
        </row>
        <row r="10">
          <cell r="A10" t="str">
            <v>VR</v>
          </cell>
        </row>
        <row r="11">
          <cell r="A11" t="str">
            <v>ZA</v>
          </cell>
        </row>
        <row r="12">
          <cell r="A12" t="str">
            <v>ZO</v>
          </cell>
        </row>
        <row r="13">
          <cell r="A13" t="str">
            <v>MA</v>
          </cell>
        </row>
        <row r="14">
          <cell r="A14" t="str">
            <v>DI</v>
          </cell>
        </row>
        <row r="15">
          <cell r="A15" t="str">
            <v>WO</v>
          </cell>
        </row>
        <row r="16">
          <cell r="A16" t="str">
            <v>DO</v>
          </cell>
        </row>
        <row r="17">
          <cell r="A17" t="str">
            <v>VR</v>
          </cell>
        </row>
        <row r="18">
          <cell r="A18" t="str">
            <v>ZA</v>
          </cell>
        </row>
        <row r="19">
          <cell r="A19" t="str">
            <v>ZO</v>
          </cell>
        </row>
        <row r="20">
          <cell r="A20" t="str">
            <v>MA</v>
          </cell>
        </row>
        <row r="21">
          <cell r="A21" t="str">
            <v>DI</v>
          </cell>
        </row>
        <row r="22">
          <cell r="A22" t="str">
            <v>WO</v>
          </cell>
        </row>
        <row r="23">
          <cell r="A23" t="str">
            <v>DO</v>
          </cell>
        </row>
        <row r="24">
          <cell r="A24" t="str">
            <v>VR</v>
          </cell>
        </row>
        <row r="25">
          <cell r="A25" t="str">
            <v>ZA</v>
          </cell>
        </row>
        <row r="26">
          <cell r="A26" t="str">
            <v>ZO</v>
          </cell>
        </row>
        <row r="27">
          <cell r="A27" t="str">
            <v>MA</v>
          </cell>
        </row>
        <row r="28">
          <cell r="A28" t="str">
            <v>DI</v>
          </cell>
        </row>
        <row r="29">
          <cell r="A29" t="str">
            <v>WO</v>
          </cell>
        </row>
        <row r="30">
          <cell r="A30" t="str">
            <v>DO</v>
          </cell>
        </row>
        <row r="31">
          <cell r="A31" t="str">
            <v>VR</v>
          </cell>
        </row>
        <row r="32">
          <cell r="A32" t="str">
            <v>ZA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acvtje-lanxess.be/" TargetMode="External"/><Relationship Id="rId1" Type="http://schemas.openxmlformats.org/officeDocument/2006/relationships/hyperlink" Target="http://www.acvtje-lanxess.be/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acvtje-lanxess.be/" TargetMode="External"/><Relationship Id="rId1" Type="http://schemas.openxmlformats.org/officeDocument/2006/relationships/hyperlink" Target="http://www.acvtje-lanxess.be/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tabSelected="1" zoomScale="205" zoomScaleNormal="205" workbookViewId="0">
      <selection activeCell="B5" sqref="B5"/>
    </sheetView>
  </sheetViews>
  <sheetFormatPr defaultColWidth="0" defaultRowHeight="12.75" zeroHeight="1" x14ac:dyDescent="0.2"/>
  <cols>
    <col min="1" max="1" width="9.140625" customWidth="1"/>
    <col min="2" max="2" width="10.140625" bestFit="1" customWidth="1"/>
    <col min="3" max="3" width="9.7109375" customWidth="1"/>
    <col min="4" max="8" width="9.140625" customWidth="1"/>
    <col min="9" max="16384" width="9.140625" hidden="1"/>
  </cols>
  <sheetData>
    <row r="1" spans="1:8" x14ac:dyDescent="0.2">
      <c r="A1" s="108"/>
      <c r="B1" s="109"/>
      <c r="C1" s="109"/>
      <c r="D1" s="109"/>
      <c r="E1" s="109"/>
      <c r="F1" s="109"/>
      <c r="G1" s="109"/>
      <c r="H1" s="40"/>
    </row>
    <row r="2" spans="1:8" x14ac:dyDescent="0.2">
      <c r="A2" s="28"/>
      <c r="H2" s="42"/>
    </row>
    <row r="3" spans="1:8" ht="13.5" thickBot="1" x14ac:dyDescent="0.25">
      <c r="A3" s="28"/>
      <c r="H3" s="42"/>
    </row>
    <row r="4" spans="1:8" ht="14.25" thickTop="1" thickBot="1" x14ac:dyDescent="0.25">
      <c r="A4" s="28"/>
      <c r="B4" s="3" t="s">
        <v>5</v>
      </c>
      <c r="D4" s="3" t="s">
        <v>6</v>
      </c>
      <c r="H4" s="42"/>
    </row>
    <row r="5" spans="1:8" ht="27.75" thickTop="1" thickBot="1" x14ac:dyDescent="0.45">
      <c r="A5" s="28"/>
      <c r="B5" s="99">
        <v>2025</v>
      </c>
      <c r="D5" s="99" t="s">
        <v>40</v>
      </c>
      <c r="H5" s="42"/>
    </row>
    <row r="6" spans="1:8" ht="13.5" thickTop="1" x14ac:dyDescent="0.2">
      <c r="A6" s="28"/>
      <c r="H6" s="42"/>
    </row>
    <row r="7" spans="1:8" x14ac:dyDescent="0.2">
      <c r="A7" s="28"/>
      <c r="H7" s="42"/>
    </row>
    <row r="8" spans="1:8" x14ac:dyDescent="0.2">
      <c r="A8" s="28"/>
      <c r="H8" s="42"/>
    </row>
    <row r="9" spans="1:8" x14ac:dyDescent="0.2">
      <c r="A9" s="28"/>
      <c r="H9" s="42"/>
    </row>
    <row r="10" spans="1:8" x14ac:dyDescent="0.2">
      <c r="A10" s="28"/>
      <c r="H10" s="42"/>
    </row>
    <row r="11" spans="1:8" x14ac:dyDescent="0.2">
      <c r="A11" s="28"/>
      <c r="H11" s="42"/>
    </row>
    <row r="12" spans="1:8" x14ac:dyDescent="0.2">
      <c r="A12" s="28"/>
      <c r="H12" s="42"/>
    </row>
    <row r="13" spans="1:8" x14ac:dyDescent="0.2">
      <c r="A13" s="28"/>
      <c r="H13" s="42"/>
    </row>
    <row r="14" spans="1:8" x14ac:dyDescent="0.2">
      <c r="A14" s="28"/>
      <c r="H14" s="42"/>
    </row>
    <row r="15" spans="1:8" ht="13.5" thickBot="1" x14ac:dyDescent="0.25">
      <c r="A15" s="57"/>
      <c r="B15" s="91"/>
      <c r="C15" s="91"/>
      <c r="D15" s="91"/>
      <c r="E15" s="91"/>
      <c r="F15" s="91"/>
      <c r="G15" s="91"/>
      <c r="H15" s="46"/>
    </row>
    <row r="19" spans="2:4" ht="27" hidden="1" x14ac:dyDescent="0.35">
      <c r="B19" s="194"/>
      <c r="C19" s="194"/>
      <c r="D19" s="194"/>
    </row>
  </sheetData>
  <sheetProtection algorithmName="SHA-256" hashValue="9WvHJuZMf6Aliql8Wo+9GFjl75xHQUHDHTFIT9O8iN4=" saltValue="689JWI5rAXJOj99bnodwdQ==" spinCount="100000" sheet="1" objects="1" scenarios="1" selectLockedCells="1"/>
  <protectedRanges>
    <protectedRange algorithmName="SHA-256" hashValue="LrFPR17aYLG+T+OGXKWcGYP0WLJA/PCakpocxYuW5ho=" saltValue="pe5mgt6NHzmJR6hIV6P7zw==" spinCount="100000" sqref="D5 B5" name="Bereik1"/>
  </protectedRanges>
  <mergeCells count="1">
    <mergeCell ref="B19:D19"/>
  </mergeCells>
  <phoneticPr fontId="13" type="noConversion"/>
  <dataValidations count="1">
    <dataValidation type="list" allowBlank="1" showInputMessage="1" showErrorMessage="1" errorTitle="Keuze ploeg" error="Gelieve enkel te kiezen tussen A,B of C!" sqref="D5" xr:uid="{B0D0F254-009A-413B-8DDC-F9D51E2F8572}">
      <formula1>"D1,D2,D3"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>
    <oddFooter>&amp;C &amp;R_x000D_&amp;1#&amp;"Calibri"&amp;12&amp;KFF0000 INTERNAL</oddFooter>
  </headerFooter>
  <customProperties>
    <customPr name="Ibp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2"/>
  <sheetViews>
    <sheetView showGridLines="0" zoomScale="89" zoomScaleNormal="89" workbookViewId="0">
      <selection activeCell="K1" sqref="K1"/>
    </sheetView>
  </sheetViews>
  <sheetFormatPr defaultRowHeight="24" customHeight="1" x14ac:dyDescent="0.35"/>
  <cols>
    <col min="1" max="1" width="4.28515625" style="11" bestFit="1" customWidth="1"/>
    <col min="2" max="2" width="5.140625" style="19" customWidth="1"/>
    <col min="3" max="3" width="2.28515625" style="4" bestFit="1" customWidth="1"/>
    <col min="4" max="4" width="38.28515625" customWidth="1"/>
    <col min="5" max="5" width="1.5703125" customWidth="1"/>
    <col min="6" max="6" width="4.28515625" style="4" bestFit="1" customWidth="1"/>
    <col min="7" max="7" width="5.140625" style="18" customWidth="1"/>
    <col min="8" max="8" width="2.28515625" style="4" bestFit="1" customWidth="1"/>
    <col min="9" max="9" width="38.28515625" customWidth="1"/>
  </cols>
  <sheetData>
    <row r="1" spans="1:15" s="2" customFormat="1" ht="21.75" customHeight="1" thickBot="1" x14ac:dyDescent="0.3">
      <c r="A1" s="105" t="str">
        <f>Invulblad!$D$5</f>
        <v>D1</v>
      </c>
      <c r="B1" s="195" t="s">
        <v>6</v>
      </c>
      <c r="C1" s="196"/>
      <c r="D1" s="102">
        <f>B2</f>
        <v>45658</v>
      </c>
      <c r="F1" s="105" t="str">
        <f>Invulblad!$D$5</f>
        <v>D1</v>
      </c>
      <c r="G1" s="195" t="s">
        <v>6</v>
      </c>
      <c r="H1" s="196"/>
      <c r="I1" s="100">
        <f>G2</f>
        <v>45689</v>
      </c>
      <c r="L1" s="103"/>
      <c r="M1" s="104"/>
      <c r="N1" s="104"/>
      <c r="O1" s="103"/>
    </row>
    <row r="2" spans="1:15" ht="24" customHeight="1" x14ac:dyDescent="0.35">
      <c r="A2" s="25" t="str">
        <f t="shared" ref="A2:A67" si="0">VLOOKUP(MOD(B2+12,28),tabel,2,0)</f>
        <v>WO</v>
      </c>
      <c r="B2" s="26">
        <f>ingave!G6</f>
        <v>45658</v>
      </c>
      <c r="C2" s="60" t="b">
        <f>IF(Invulblad!$D$5="a",IF(VLOOKUP(MOD(B2+33,35),tabel,3)="R","",VLOOKUP(MOD(B2+33,35),tabel,3)),IF(Invulblad!$D$5="b",IF(VLOOKUP(MOD(B2+12,35),tabel,3)="R","",VLOOKUP(MOD(B2+12,35),tabel,3)),IF(Invulblad!$D$5="c",IF(VLOOKUP(MOD(B2+5,35),tabel,3)="R","",VLOOKUP(MOD(B2+5,35),tabel,3)),IF(Invulblad!$D$5="d",IF(VLOOKUP(MOD(B2+19,35),tabel,3)="R","",VLOOKUP(MOD(B2+19,35),tabel,3)),IF(Invulblad!$D$5="e",IF(VLOOKUP(MOD(B2+26,35),tabel,3,0)="R","",VLOOKUP(MOD(B2+26,35),tabel,3,0)))))))</f>
        <v>0</v>
      </c>
      <c r="D2" s="61" t="str">
        <f t="shared" ref="D2:D32" si="1">VLOOKUP(B2,jaar,8,TRUE)</f>
        <v>Nieuwjaar</v>
      </c>
      <c r="F2" s="8" t="str">
        <f t="shared" ref="F2:F29" si="2">VLOOKUP(MOD(G2+12,28),tabel,2,0)</f>
        <v>ZA</v>
      </c>
      <c r="G2" s="15">
        <f>B32+1</f>
        <v>45689</v>
      </c>
      <c r="H2" s="12" t="b">
        <f>IF(Invulblad!$D$5="a",IF(VLOOKUP(MOD(G2+33,35),tabel,3)="R","",VLOOKUP(MOD(G2+33,35),tabel,3)),IF(Invulblad!$D$5="b",IF(VLOOKUP(MOD(G2+12,35),tabel,3)="R","",VLOOKUP(MOD(G2+12,35),tabel,3)),IF(Invulblad!$D$5="c",IF(VLOOKUP(MOD(G2+5,35),tabel,3)="R","",VLOOKUP(MOD(G2+5,35),tabel,3)),IF(Invulblad!$D$5="d",IF(VLOOKUP(MOD(G2+19,35),tabel,3)="R","",VLOOKUP(MOD(G2+19,35),tabel,3)),IF(Invulblad!$D$5="e",IF(VLOOKUP(MOD(G2+26,35),tabel,3,0)="R","",VLOOKUP(MOD(G2+26,35),tabel,3,0)))))))</f>
        <v>0</v>
      </c>
      <c r="I2" s="61" t="str">
        <f t="shared" ref="I2:I30" si="3">VLOOKUP(G2,jaar,8,TRUE)</f>
        <v/>
      </c>
    </row>
    <row r="3" spans="1:15" ht="24" customHeight="1" x14ac:dyDescent="0.35">
      <c r="A3" s="9" t="str">
        <f t="shared" si="0"/>
        <v>DO</v>
      </c>
      <c r="B3" s="16">
        <f>B2+1</f>
        <v>45659</v>
      </c>
      <c r="C3" s="58" t="b">
        <f>IF(Invulblad!$D$5="a",IF(VLOOKUP(MOD(B3+33,35),tabel,3)="R","",VLOOKUP(MOD(B3+33,35),tabel,3)),IF(Invulblad!$D$5="b",IF(VLOOKUP(MOD(B3+12,35),tabel,3)="R","",VLOOKUP(MOD(B3+12,35),tabel,3)),IF(Invulblad!$D$5="c",IF(VLOOKUP(MOD(B3+5,35),tabel,3)="R","",VLOOKUP(MOD(B3+5,35),tabel,3)),IF(Invulblad!$D$5="d",IF(VLOOKUP(MOD(B3+19,35),tabel,3)="R","",VLOOKUP(MOD(B3+19,35),tabel,3)),IF(Invulblad!$D$5="e",IF(VLOOKUP(MOD(B3+26,35),tabel,3,0)="R","",VLOOKUP(MOD(B3+26,35),tabel,3,0)))))))</f>
        <v>0</v>
      </c>
      <c r="D3" s="62" t="str">
        <f t="shared" si="1"/>
        <v/>
      </c>
      <c r="F3" s="9" t="str">
        <f t="shared" si="2"/>
        <v>ZO</v>
      </c>
      <c r="G3" s="16">
        <f>G2+1</f>
        <v>45690</v>
      </c>
      <c r="H3" s="24" t="b">
        <f>IF(Invulblad!$D$5="a",IF(VLOOKUP(MOD(G3+33,35),tabel,3)="R","",VLOOKUP(MOD(G3+33,35),tabel,3)),IF(Invulblad!$D$5="b",IF(VLOOKUP(MOD(G3+12,35),tabel,3)="R","",VLOOKUP(MOD(G3+12,35),tabel,3)),IF(Invulblad!$D$5="c",IF(VLOOKUP(MOD(G3+5,35),tabel,3)="R","",VLOOKUP(MOD(G3+5,35),tabel,3)),IF(Invulblad!$D$5="d",IF(VLOOKUP(MOD(G3+19,35),tabel,3)="R","",VLOOKUP(MOD(G3+19,35),tabel,3)),IF(Invulblad!$D$5="e",IF(VLOOKUP(MOD(G3+26,35),tabel,3,0)="R","",VLOOKUP(MOD(G3+26,35),tabel,3,0)))))))</f>
        <v>0</v>
      </c>
      <c r="I3" s="61" t="str">
        <f t="shared" si="3"/>
        <v/>
      </c>
    </row>
    <row r="4" spans="1:15" ht="24" customHeight="1" x14ac:dyDescent="0.35">
      <c r="A4" s="9" t="str">
        <f t="shared" si="0"/>
        <v>VR</v>
      </c>
      <c r="B4" s="16">
        <f>B3+1</f>
        <v>45660</v>
      </c>
      <c r="C4" s="58" t="b">
        <f>IF(Invulblad!$D$5="a",IF(VLOOKUP(MOD(B4+33,35),tabel,3)="R","",VLOOKUP(MOD(B4+33,35),tabel,3)),IF(Invulblad!$D$5="b",IF(VLOOKUP(MOD(B4+12,35),tabel,3)="R","",VLOOKUP(MOD(B4+12,35),tabel,3)),IF(Invulblad!$D$5="c",IF(VLOOKUP(MOD(B4+5,35),tabel,3)="R","",VLOOKUP(MOD(B4+5,35),tabel,3)),IF(Invulblad!$D$5="d",IF(VLOOKUP(MOD(B4+19,35),tabel,3)="R","",VLOOKUP(MOD(B4+19,35),tabel,3)),IF(Invulblad!$D$5="e",IF(VLOOKUP(MOD(B4+26,35),tabel,3,0)="R","",VLOOKUP(MOD(B4+26,35),tabel,3,0)))))))</f>
        <v>0</v>
      </c>
      <c r="D4" s="62" t="str">
        <f t="shared" si="1"/>
        <v/>
      </c>
      <c r="F4" s="9" t="str">
        <f t="shared" si="2"/>
        <v>MA</v>
      </c>
      <c r="G4" s="16">
        <f t="shared" ref="G4:G29" si="4">G3+1</f>
        <v>45691</v>
      </c>
      <c r="H4" s="24" t="b">
        <f>IF(Invulblad!$D$5="a",IF(VLOOKUP(MOD(G4+33,35),tabel,3)="R","",VLOOKUP(MOD(G4+33,35),tabel,3)),IF(Invulblad!$D$5="b",IF(VLOOKUP(MOD(G4+12,35),tabel,3)="R","",VLOOKUP(MOD(G4+12,35),tabel,3)),IF(Invulblad!$D$5="c",IF(VLOOKUP(MOD(G4+5,35),tabel,3)="R","",VLOOKUP(MOD(G4+5,35),tabel,3)),IF(Invulblad!$D$5="d",IF(VLOOKUP(MOD(G4+19,35),tabel,3)="R","",VLOOKUP(MOD(G4+19,35),tabel,3)),IF(Invulblad!$D$5="e",IF(VLOOKUP(MOD(G4+26,35),tabel,3,0)="R","",VLOOKUP(MOD(G4+26,35),tabel,3,0)))))))</f>
        <v>0</v>
      </c>
      <c r="I4" s="61" t="str">
        <f t="shared" si="3"/>
        <v/>
      </c>
    </row>
    <row r="5" spans="1:15" ht="24" customHeight="1" x14ac:dyDescent="0.35">
      <c r="A5" s="9" t="str">
        <f t="shared" si="0"/>
        <v>ZA</v>
      </c>
      <c r="B5" s="16">
        <f t="shared" ref="B5:B32" si="5">B4+1</f>
        <v>45661</v>
      </c>
      <c r="C5" s="58" t="b">
        <f>IF(Invulblad!$D$5="a",IF(VLOOKUP(MOD(B5+33,35),tabel,3)="R","",VLOOKUP(MOD(B5+33,35),tabel,3)),IF(Invulblad!$D$5="b",IF(VLOOKUP(MOD(B5+12,35),tabel,3)="R","",VLOOKUP(MOD(B5+12,35),tabel,3)),IF(Invulblad!$D$5="c",IF(VLOOKUP(MOD(B5+5,35),tabel,3)="R","",VLOOKUP(MOD(B5+5,35),tabel,3)),IF(Invulblad!$D$5="d",IF(VLOOKUP(MOD(B5+19,35),tabel,3)="R","",VLOOKUP(MOD(B5+19,35),tabel,3)),IF(Invulblad!$D$5="e",IF(VLOOKUP(MOD(B5+26,35),tabel,3,0)="R","",VLOOKUP(MOD(B5+26,35),tabel,3,0)))))))</f>
        <v>0</v>
      </c>
      <c r="D5" s="62" t="str">
        <f t="shared" si="1"/>
        <v/>
      </c>
      <c r="F5" s="9" t="str">
        <f t="shared" si="2"/>
        <v>DI</v>
      </c>
      <c r="G5" s="16">
        <f t="shared" si="4"/>
        <v>45692</v>
      </c>
      <c r="H5" s="24" t="b">
        <f>IF(Invulblad!$D$5="a",IF(VLOOKUP(MOD(G5+33,35),tabel,3)="R","",VLOOKUP(MOD(G5+33,35),tabel,3)),IF(Invulblad!$D$5="b",IF(VLOOKUP(MOD(G5+12,35),tabel,3)="R","",VLOOKUP(MOD(G5+12,35),tabel,3)),IF(Invulblad!$D$5="c",IF(VLOOKUP(MOD(G5+5,35),tabel,3)="R","",VLOOKUP(MOD(G5+5,35),tabel,3)),IF(Invulblad!$D$5="d",IF(VLOOKUP(MOD(G5+19,35),tabel,3)="R","",VLOOKUP(MOD(G5+19,35),tabel,3)),IF(Invulblad!$D$5="e",IF(VLOOKUP(MOD(G5+26,35),tabel,3,0)="R","",VLOOKUP(MOD(G5+26,35),tabel,3,0)))))))</f>
        <v>0</v>
      </c>
      <c r="I5" s="61" t="str">
        <f t="shared" si="3"/>
        <v/>
      </c>
    </row>
    <row r="6" spans="1:15" ht="24" customHeight="1" x14ac:dyDescent="0.35">
      <c r="A6" s="9" t="str">
        <f t="shared" si="0"/>
        <v>ZO</v>
      </c>
      <c r="B6" s="16">
        <f t="shared" si="5"/>
        <v>45662</v>
      </c>
      <c r="C6" s="58" t="b">
        <f>IF(Invulblad!$D$5="a",IF(VLOOKUP(MOD(B6+33,35),tabel,3)="R","",VLOOKUP(MOD(B6+33,35),tabel,3)),IF(Invulblad!$D$5="b",IF(VLOOKUP(MOD(B6+12,35),tabel,3)="R","",VLOOKUP(MOD(B6+12,35),tabel,3)),IF(Invulblad!$D$5="c",IF(VLOOKUP(MOD(B6+5,35),tabel,3)="R","",VLOOKUP(MOD(B6+5,35),tabel,3)),IF(Invulblad!$D$5="d",IF(VLOOKUP(MOD(B6+19,35),tabel,3)="R","",VLOOKUP(MOD(B6+19,35),tabel,3)),IF(Invulblad!$D$5="e",IF(VLOOKUP(MOD(B6+26,35),tabel,3,0)="R","",VLOOKUP(MOD(B6+26,35),tabel,3,0)))))))</f>
        <v>0</v>
      </c>
      <c r="D6" s="62" t="str">
        <f t="shared" si="1"/>
        <v/>
      </c>
      <c r="F6" s="9" t="str">
        <f t="shared" si="2"/>
        <v>WO</v>
      </c>
      <c r="G6" s="16">
        <f t="shared" si="4"/>
        <v>45693</v>
      </c>
      <c r="H6" s="24" t="b">
        <f>IF(Invulblad!$D$5="a",IF(VLOOKUP(MOD(G6+33,35),tabel,3)="R","",VLOOKUP(MOD(G6+33,35),tabel,3)),IF(Invulblad!$D$5="b",IF(VLOOKUP(MOD(G6+12,35),tabel,3)="R","",VLOOKUP(MOD(G6+12,35),tabel,3)),IF(Invulblad!$D$5="c",IF(VLOOKUP(MOD(G6+5,35),tabel,3)="R","",VLOOKUP(MOD(G6+5,35),tabel,3)),IF(Invulblad!$D$5="d",IF(VLOOKUP(MOD(G6+19,35),tabel,3)="R","",VLOOKUP(MOD(G6+19,35),tabel,3)),IF(Invulblad!$D$5="e",IF(VLOOKUP(MOD(G6+26,35),tabel,3,0)="R","",VLOOKUP(MOD(G6+26,35),tabel,3,0)))))))</f>
        <v>0</v>
      </c>
      <c r="I6" s="61" t="str">
        <f t="shared" si="3"/>
        <v/>
      </c>
    </row>
    <row r="7" spans="1:15" ht="24" customHeight="1" x14ac:dyDescent="0.35">
      <c r="A7" s="9" t="str">
        <f t="shared" si="0"/>
        <v>MA</v>
      </c>
      <c r="B7" s="16">
        <f t="shared" si="5"/>
        <v>45663</v>
      </c>
      <c r="C7" s="58" t="b">
        <f>IF(Invulblad!$D$5="a",IF(VLOOKUP(MOD(B7+33,35),tabel,3)="R","",VLOOKUP(MOD(B7+33,35),tabel,3)),IF(Invulblad!$D$5="b",IF(VLOOKUP(MOD(B7+12,35),tabel,3)="R","",VLOOKUP(MOD(B7+12,35),tabel,3)),IF(Invulblad!$D$5="c",IF(VLOOKUP(MOD(B7+5,35),tabel,3)="R","",VLOOKUP(MOD(B7+5,35),tabel,3)),IF(Invulblad!$D$5="d",IF(VLOOKUP(MOD(B7+19,35),tabel,3)="R","",VLOOKUP(MOD(B7+19,35),tabel,3)),IF(Invulblad!$D$5="e",IF(VLOOKUP(MOD(B7+26,35),tabel,3,0)="R","",VLOOKUP(MOD(B7+26,35),tabel,3,0)))))))</f>
        <v>0</v>
      </c>
      <c r="D7" s="62" t="str">
        <f t="shared" si="1"/>
        <v/>
      </c>
      <c r="F7" s="9" t="str">
        <f t="shared" si="2"/>
        <v>DO</v>
      </c>
      <c r="G7" s="16">
        <f t="shared" si="4"/>
        <v>45694</v>
      </c>
      <c r="H7" s="24" t="b">
        <f>IF(Invulblad!$D$5="a",IF(VLOOKUP(MOD(G7+33,35),tabel,3)="R","",VLOOKUP(MOD(G7+33,35),tabel,3)),IF(Invulblad!$D$5="b",IF(VLOOKUP(MOD(G7+12,35),tabel,3)="R","",VLOOKUP(MOD(G7+12,35),tabel,3)),IF(Invulblad!$D$5="c",IF(VLOOKUP(MOD(G7+5,35),tabel,3)="R","",VLOOKUP(MOD(G7+5,35),tabel,3)),IF(Invulblad!$D$5="d",IF(VLOOKUP(MOD(G7+19,35),tabel,3)="R","",VLOOKUP(MOD(G7+19,35),tabel,3)),IF(Invulblad!$D$5="e",IF(VLOOKUP(MOD(G7+26,35),tabel,3,0)="R","",VLOOKUP(MOD(G7+26,35),tabel,3,0)))))))</f>
        <v>0</v>
      </c>
      <c r="I7" s="61" t="str">
        <f t="shared" si="3"/>
        <v/>
      </c>
    </row>
    <row r="8" spans="1:15" ht="24" customHeight="1" x14ac:dyDescent="0.35">
      <c r="A8" s="9" t="str">
        <f t="shared" si="0"/>
        <v>DI</v>
      </c>
      <c r="B8" s="16">
        <f t="shared" si="5"/>
        <v>45664</v>
      </c>
      <c r="C8" s="58" t="b">
        <f>IF(Invulblad!$D$5="a",IF(VLOOKUP(MOD(B8+33,35),tabel,3)="R","",VLOOKUP(MOD(B8+33,35),tabel,3)),IF(Invulblad!$D$5="b",IF(VLOOKUP(MOD(B8+12,35),tabel,3)="R","",VLOOKUP(MOD(B8+12,35),tabel,3)),IF(Invulblad!$D$5="c",IF(VLOOKUP(MOD(B8+5,35),tabel,3)="R","",VLOOKUP(MOD(B8+5,35),tabel,3)),IF(Invulblad!$D$5="d",IF(VLOOKUP(MOD(B8+19,35),tabel,3)="R","",VLOOKUP(MOD(B8+19,35),tabel,3)),IF(Invulblad!$D$5="e",IF(VLOOKUP(MOD(B8+26,35),tabel,3,0)="R","",VLOOKUP(MOD(B8+26,35),tabel,3,0)))))))</f>
        <v>0</v>
      </c>
      <c r="D8" s="62" t="str">
        <f t="shared" si="1"/>
        <v/>
      </c>
      <c r="F8" s="9" t="str">
        <f t="shared" si="2"/>
        <v>VR</v>
      </c>
      <c r="G8" s="16">
        <f t="shared" si="4"/>
        <v>45695</v>
      </c>
      <c r="H8" s="24" t="b">
        <f>IF(Invulblad!$D$5="a",IF(VLOOKUP(MOD(G8+33,35),tabel,3)="R","",VLOOKUP(MOD(G8+33,35),tabel,3)),IF(Invulblad!$D$5="b",IF(VLOOKUP(MOD(G8+12,35),tabel,3)="R","",VLOOKUP(MOD(G8+12,35),tabel,3)),IF(Invulblad!$D$5="c",IF(VLOOKUP(MOD(G8+5,35),tabel,3)="R","",VLOOKUP(MOD(G8+5,35),tabel,3)),IF(Invulblad!$D$5="d",IF(VLOOKUP(MOD(G8+19,35),tabel,3)="R","",VLOOKUP(MOD(G8+19,35),tabel,3)),IF(Invulblad!$D$5="e",IF(VLOOKUP(MOD(G8+26,35),tabel,3,0)="R","",VLOOKUP(MOD(G8+26,35),tabel,3,0)))))))</f>
        <v>0</v>
      </c>
      <c r="I8" s="61" t="str">
        <f t="shared" si="3"/>
        <v/>
      </c>
    </row>
    <row r="9" spans="1:15" ht="24" customHeight="1" x14ac:dyDescent="0.35">
      <c r="A9" s="9" t="str">
        <f t="shared" si="0"/>
        <v>WO</v>
      </c>
      <c r="B9" s="16">
        <f t="shared" si="5"/>
        <v>45665</v>
      </c>
      <c r="C9" s="58" t="b">
        <f>IF(Invulblad!$D$5="a",IF(VLOOKUP(MOD(B9+33,35),tabel,3)="R","",VLOOKUP(MOD(B9+33,35),tabel,3)),IF(Invulblad!$D$5="b",IF(VLOOKUP(MOD(B9+12,35),tabel,3)="R","",VLOOKUP(MOD(B9+12,35),tabel,3)),IF(Invulblad!$D$5="c",IF(VLOOKUP(MOD(B9+5,35),tabel,3)="R","",VLOOKUP(MOD(B9+5,35),tabel,3)),IF(Invulblad!$D$5="d",IF(VLOOKUP(MOD(B9+19,35),tabel,3)="R","",VLOOKUP(MOD(B9+19,35),tabel,3)),IF(Invulblad!$D$5="e",IF(VLOOKUP(MOD(B9+26,35),tabel,3,0)="R","",VLOOKUP(MOD(B9+26,35),tabel,3,0)))))))</f>
        <v>0</v>
      </c>
      <c r="D9" s="62" t="str">
        <f t="shared" si="1"/>
        <v/>
      </c>
      <c r="F9" s="9" t="str">
        <f t="shared" si="2"/>
        <v>ZA</v>
      </c>
      <c r="G9" s="16">
        <f t="shared" si="4"/>
        <v>45696</v>
      </c>
      <c r="H9" s="24" t="b">
        <f>IF(Invulblad!$D$5="a",IF(VLOOKUP(MOD(G9+33,35),tabel,3)="R","",VLOOKUP(MOD(G9+33,35),tabel,3)),IF(Invulblad!$D$5="b",IF(VLOOKUP(MOD(G9+12,35),tabel,3)="R","",VLOOKUP(MOD(G9+12,35),tabel,3)),IF(Invulblad!$D$5="c",IF(VLOOKUP(MOD(G9+5,35),tabel,3)="R","",VLOOKUP(MOD(G9+5,35),tabel,3)),IF(Invulblad!$D$5="d",IF(VLOOKUP(MOD(G9+19,35),tabel,3)="R","",VLOOKUP(MOD(G9+19,35),tabel,3)),IF(Invulblad!$D$5="e",IF(VLOOKUP(MOD(G9+26,35),tabel,3,0)="R","",VLOOKUP(MOD(G9+26,35),tabel,3,0)))))))</f>
        <v>0</v>
      </c>
      <c r="I9" s="61" t="str">
        <f t="shared" si="3"/>
        <v/>
      </c>
    </row>
    <row r="10" spans="1:15" ht="24" customHeight="1" x14ac:dyDescent="0.35">
      <c r="A10" s="9" t="str">
        <f t="shared" si="0"/>
        <v>DO</v>
      </c>
      <c r="B10" s="16">
        <f t="shared" si="5"/>
        <v>45666</v>
      </c>
      <c r="C10" s="58" t="b">
        <f>IF(Invulblad!$D$5="a",IF(VLOOKUP(MOD(B10+33,35),tabel,3)="R","",VLOOKUP(MOD(B10+33,35),tabel,3)),IF(Invulblad!$D$5="b",IF(VLOOKUP(MOD(B10+12,35),tabel,3)="R","",VLOOKUP(MOD(B10+12,35),tabel,3)),IF(Invulblad!$D$5="c",IF(VLOOKUP(MOD(B10+5,35),tabel,3)="R","",VLOOKUP(MOD(B10+5,35),tabel,3)),IF(Invulblad!$D$5="d",IF(VLOOKUP(MOD(B10+19,35),tabel,3)="R","",VLOOKUP(MOD(B10+19,35),tabel,3)),IF(Invulblad!$D$5="e",IF(VLOOKUP(MOD(B10+26,35),tabel,3,0)="R","",VLOOKUP(MOD(B10+26,35),tabel,3,0)))))))</f>
        <v>0</v>
      </c>
      <c r="D10" s="62" t="str">
        <f t="shared" si="1"/>
        <v/>
      </c>
      <c r="F10" s="9" t="str">
        <f t="shared" si="2"/>
        <v>ZO</v>
      </c>
      <c r="G10" s="16">
        <f t="shared" si="4"/>
        <v>45697</v>
      </c>
      <c r="H10" s="24" t="b">
        <f>IF(Invulblad!$D$5="a",IF(VLOOKUP(MOD(G10+33,35),tabel,3)="R","",VLOOKUP(MOD(G10+33,35),tabel,3)),IF(Invulblad!$D$5="b",IF(VLOOKUP(MOD(G10+12,35),tabel,3)="R","",VLOOKUP(MOD(G10+12,35),tabel,3)),IF(Invulblad!$D$5="c",IF(VLOOKUP(MOD(G10+5,35),tabel,3)="R","",VLOOKUP(MOD(G10+5,35),tabel,3)),IF(Invulblad!$D$5="d",IF(VLOOKUP(MOD(G10+19,35),tabel,3)="R","",VLOOKUP(MOD(G10+19,35),tabel,3)),IF(Invulblad!$D$5="e",IF(VLOOKUP(MOD(G10+26,35),tabel,3,0)="R","",VLOOKUP(MOD(G10+26,35),tabel,3,0)))))))</f>
        <v>0</v>
      </c>
      <c r="I10" s="61" t="str">
        <f t="shared" si="3"/>
        <v/>
      </c>
    </row>
    <row r="11" spans="1:15" ht="24" customHeight="1" x14ac:dyDescent="0.35">
      <c r="A11" s="9" t="str">
        <f t="shared" si="0"/>
        <v>VR</v>
      </c>
      <c r="B11" s="16">
        <f t="shared" si="5"/>
        <v>45667</v>
      </c>
      <c r="C11" s="58" t="b">
        <f>IF(Invulblad!$D$5="a",IF(VLOOKUP(MOD(B11+33,35),tabel,3)="R","",VLOOKUP(MOD(B11+33,35),tabel,3)),IF(Invulblad!$D$5="b",IF(VLOOKUP(MOD(B11+12,35),tabel,3)="R","",VLOOKUP(MOD(B11+12,35),tabel,3)),IF(Invulblad!$D$5="c",IF(VLOOKUP(MOD(B11+5,35),tabel,3)="R","",VLOOKUP(MOD(B11+5,35),tabel,3)),IF(Invulblad!$D$5="d",IF(VLOOKUP(MOD(B11+19,35),tabel,3)="R","",VLOOKUP(MOD(B11+19,35),tabel,3)),IF(Invulblad!$D$5="e",IF(VLOOKUP(MOD(B11+26,35),tabel,3,0)="R","",VLOOKUP(MOD(B11+26,35),tabel,3,0)))))))</f>
        <v>0</v>
      </c>
      <c r="D11" s="62" t="str">
        <f t="shared" si="1"/>
        <v/>
      </c>
      <c r="F11" s="9" t="str">
        <f t="shared" si="2"/>
        <v>MA</v>
      </c>
      <c r="G11" s="16">
        <f t="shared" si="4"/>
        <v>45698</v>
      </c>
      <c r="H11" s="24" t="b">
        <f>IF(Invulblad!$D$5="a",IF(VLOOKUP(MOD(G11+33,35),tabel,3)="R","",VLOOKUP(MOD(G11+33,35),tabel,3)),IF(Invulblad!$D$5="b",IF(VLOOKUP(MOD(G11+12,35),tabel,3)="R","",VLOOKUP(MOD(G11+12,35),tabel,3)),IF(Invulblad!$D$5="c",IF(VLOOKUP(MOD(G11+5,35),tabel,3)="R","",VLOOKUP(MOD(G11+5,35),tabel,3)),IF(Invulblad!$D$5="d",IF(VLOOKUP(MOD(G11+19,35),tabel,3)="R","",VLOOKUP(MOD(G11+19,35),tabel,3)),IF(Invulblad!$D$5="e",IF(VLOOKUP(MOD(G11+26,35),tabel,3,0)="R","",VLOOKUP(MOD(G11+26,35),tabel,3,0)))))))</f>
        <v>0</v>
      </c>
      <c r="I11" s="61" t="str">
        <f t="shared" si="3"/>
        <v/>
      </c>
    </row>
    <row r="12" spans="1:15" ht="24" customHeight="1" x14ac:dyDescent="0.35">
      <c r="A12" s="9" t="str">
        <f t="shared" si="0"/>
        <v>ZA</v>
      </c>
      <c r="B12" s="16">
        <f t="shared" si="5"/>
        <v>45668</v>
      </c>
      <c r="C12" s="58" t="b">
        <f>IF(Invulblad!$D$5="a",IF(VLOOKUP(MOD(B12+33,35),tabel,3)="R","",VLOOKUP(MOD(B12+33,35),tabel,3)),IF(Invulblad!$D$5="b",IF(VLOOKUP(MOD(B12+12,35),tabel,3)="R","",VLOOKUP(MOD(B12+12,35),tabel,3)),IF(Invulblad!$D$5="c",IF(VLOOKUP(MOD(B12+5,35),tabel,3)="R","",VLOOKUP(MOD(B12+5,35),tabel,3)),IF(Invulblad!$D$5="d",IF(VLOOKUP(MOD(B12+19,35),tabel,3)="R","",VLOOKUP(MOD(B12+19,35),tabel,3)),IF(Invulblad!$D$5="e",IF(VLOOKUP(MOD(B12+26,35),tabel,3,0)="R","",VLOOKUP(MOD(B12+26,35),tabel,3,0)))))))</f>
        <v>0</v>
      </c>
      <c r="D12" s="62" t="str">
        <f t="shared" si="1"/>
        <v/>
      </c>
      <c r="F12" s="9" t="str">
        <f t="shared" si="2"/>
        <v>DI</v>
      </c>
      <c r="G12" s="16">
        <f t="shared" si="4"/>
        <v>45699</v>
      </c>
      <c r="H12" s="24" t="b">
        <f>IF(Invulblad!$D$5="a",IF(VLOOKUP(MOD(G12+33,35),tabel,3)="R","",VLOOKUP(MOD(G12+33,35),tabel,3)),IF(Invulblad!$D$5="b",IF(VLOOKUP(MOD(G12+12,35),tabel,3)="R","",VLOOKUP(MOD(G12+12,35),tabel,3)),IF(Invulblad!$D$5="c",IF(VLOOKUP(MOD(G12+5,35),tabel,3)="R","",VLOOKUP(MOD(G12+5,35),tabel,3)),IF(Invulblad!$D$5="d",IF(VLOOKUP(MOD(G12+19,35),tabel,3)="R","",VLOOKUP(MOD(G12+19,35),tabel,3)),IF(Invulblad!$D$5="e",IF(VLOOKUP(MOD(G12+26,35),tabel,3,0)="R","",VLOOKUP(MOD(G12+26,35),tabel,3,0)))))))</f>
        <v>0</v>
      </c>
      <c r="I12" s="61" t="str">
        <f t="shared" si="3"/>
        <v/>
      </c>
    </row>
    <row r="13" spans="1:15" ht="24" customHeight="1" x14ac:dyDescent="0.35">
      <c r="A13" s="9" t="str">
        <f t="shared" si="0"/>
        <v>ZO</v>
      </c>
      <c r="B13" s="16">
        <f t="shared" si="5"/>
        <v>45669</v>
      </c>
      <c r="C13" s="58" t="b">
        <f>IF(Invulblad!$D$5="a",IF(VLOOKUP(MOD(B13+33,35),tabel,3)="R","",VLOOKUP(MOD(B13+33,35),tabel,3)),IF(Invulblad!$D$5="b",IF(VLOOKUP(MOD(B13+12,35),tabel,3)="R","",VLOOKUP(MOD(B13+12,35),tabel,3)),IF(Invulblad!$D$5="c",IF(VLOOKUP(MOD(B13+5,35),tabel,3)="R","",VLOOKUP(MOD(B13+5,35),tabel,3)),IF(Invulblad!$D$5="d",IF(VLOOKUP(MOD(B13+19,35),tabel,3)="R","",VLOOKUP(MOD(B13+19,35),tabel,3)),IF(Invulblad!$D$5="e",IF(VLOOKUP(MOD(B13+26,35),tabel,3,0)="R","",VLOOKUP(MOD(B13+26,35),tabel,3,0)))))))</f>
        <v>0</v>
      </c>
      <c r="D13" s="62" t="str">
        <f t="shared" si="1"/>
        <v/>
      </c>
      <c r="F13" s="9" t="str">
        <f t="shared" si="2"/>
        <v>WO</v>
      </c>
      <c r="G13" s="16">
        <f t="shared" si="4"/>
        <v>45700</v>
      </c>
      <c r="H13" s="24" t="b">
        <f>IF(Invulblad!$D$5="a",IF(VLOOKUP(MOD(G13+33,35),tabel,3)="R","",VLOOKUP(MOD(G13+33,35),tabel,3)),IF(Invulblad!$D$5="b",IF(VLOOKUP(MOD(G13+12,35),tabel,3)="R","",VLOOKUP(MOD(G13+12,35),tabel,3)),IF(Invulblad!$D$5="c",IF(VLOOKUP(MOD(G13+5,35),tabel,3)="R","",VLOOKUP(MOD(G13+5,35),tabel,3)),IF(Invulblad!$D$5="d",IF(VLOOKUP(MOD(G13+19,35),tabel,3)="R","",VLOOKUP(MOD(G13+19,35),tabel,3)),IF(Invulblad!$D$5="e",IF(VLOOKUP(MOD(G13+26,35),tabel,3,0)="R","",VLOOKUP(MOD(G13+26,35),tabel,3,0)))))))</f>
        <v>0</v>
      </c>
      <c r="I13" s="61" t="str">
        <f t="shared" si="3"/>
        <v/>
      </c>
    </row>
    <row r="14" spans="1:15" ht="24" customHeight="1" x14ac:dyDescent="0.35">
      <c r="A14" s="9" t="str">
        <f t="shared" si="0"/>
        <v>MA</v>
      </c>
      <c r="B14" s="16">
        <f t="shared" si="5"/>
        <v>45670</v>
      </c>
      <c r="C14" s="58" t="b">
        <f>IF(Invulblad!$D$5="a",IF(VLOOKUP(MOD(B14+33,35),tabel,3)="R","",VLOOKUP(MOD(B14+33,35),tabel,3)),IF(Invulblad!$D$5="b",IF(VLOOKUP(MOD(B14+12,35),tabel,3)="R","",VLOOKUP(MOD(B14+12,35),tabel,3)),IF(Invulblad!$D$5="c",IF(VLOOKUP(MOD(B14+5,35),tabel,3)="R","",VLOOKUP(MOD(B14+5,35),tabel,3)),IF(Invulblad!$D$5="d",IF(VLOOKUP(MOD(B14+19,35),tabel,3)="R","",VLOOKUP(MOD(B14+19,35),tabel,3)),IF(Invulblad!$D$5="e",IF(VLOOKUP(MOD(B14+26,35),tabel,3,0)="R","",VLOOKUP(MOD(B14+26,35),tabel,3,0)))))))</f>
        <v>0</v>
      </c>
      <c r="D14" s="62" t="str">
        <f t="shared" si="1"/>
        <v/>
      </c>
      <c r="F14" s="9" t="str">
        <f t="shared" si="2"/>
        <v>DO</v>
      </c>
      <c r="G14" s="16">
        <f t="shared" si="4"/>
        <v>45701</v>
      </c>
      <c r="H14" s="24" t="b">
        <f>IF(Invulblad!$D$5="a",IF(VLOOKUP(MOD(G14+33,35),tabel,3)="R","",VLOOKUP(MOD(G14+33,35),tabel,3)),IF(Invulblad!$D$5="b",IF(VLOOKUP(MOD(G14+12,35),tabel,3)="R","",VLOOKUP(MOD(G14+12,35),tabel,3)),IF(Invulblad!$D$5="c",IF(VLOOKUP(MOD(G14+5,35),tabel,3)="R","",VLOOKUP(MOD(G14+5,35),tabel,3)),IF(Invulblad!$D$5="d",IF(VLOOKUP(MOD(G14+19,35),tabel,3)="R","",VLOOKUP(MOD(G14+19,35),tabel,3)),IF(Invulblad!$D$5="e",IF(VLOOKUP(MOD(G14+26,35),tabel,3,0)="R","",VLOOKUP(MOD(G14+26,35),tabel,3,0)))))))</f>
        <v>0</v>
      </c>
      <c r="I14" s="61" t="str">
        <f t="shared" si="3"/>
        <v/>
      </c>
    </row>
    <row r="15" spans="1:15" ht="24" customHeight="1" x14ac:dyDescent="0.35">
      <c r="A15" s="9" t="str">
        <f t="shared" si="0"/>
        <v>DI</v>
      </c>
      <c r="B15" s="16">
        <f t="shared" si="5"/>
        <v>45671</v>
      </c>
      <c r="C15" s="58" t="b">
        <f>IF(Invulblad!$D$5="a",IF(VLOOKUP(MOD(B15+33,35),tabel,3)="R","",VLOOKUP(MOD(B15+33,35),tabel,3)),IF(Invulblad!$D$5="b",IF(VLOOKUP(MOD(B15+12,35),tabel,3)="R","",VLOOKUP(MOD(B15+12,35),tabel,3)),IF(Invulblad!$D$5="c",IF(VLOOKUP(MOD(B15+5,35),tabel,3)="R","",VLOOKUP(MOD(B15+5,35),tabel,3)),IF(Invulblad!$D$5="d",IF(VLOOKUP(MOD(B15+19,35),tabel,3)="R","",VLOOKUP(MOD(B15+19,35),tabel,3)),IF(Invulblad!$D$5="e",IF(VLOOKUP(MOD(B15+26,35),tabel,3,0)="R","",VLOOKUP(MOD(B15+26,35),tabel,3,0)))))))</f>
        <v>0</v>
      </c>
      <c r="D15" s="62" t="str">
        <f t="shared" si="1"/>
        <v/>
      </c>
      <c r="F15" s="9" t="str">
        <f t="shared" si="2"/>
        <v>VR</v>
      </c>
      <c r="G15" s="16">
        <f t="shared" si="4"/>
        <v>45702</v>
      </c>
      <c r="H15" s="24" t="b">
        <f>IF(Invulblad!$D$5="a",IF(VLOOKUP(MOD(G15+33,35),tabel,3)="R","",VLOOKUP(MOD(G15+33,35),tabel,3)),IF(Invulblad!$D$5="b",IF(VLOOKUP(MOD(G15+12,35),tabel,3)="R","",VLOOKUP(MOD(G15+12,35),tabel,3)),IF(Invulblad!$D$5="c",IF(VLOOKUP(MOD(G15+5,35),tabel,3)="R","",VLOOKUP(MOD(G15+5,35),tabel,3)),IF(Invulblad!$D$5="d",IF(VLOOKUP(MOD(G15+19,35),tabel,3)="R","",VLOOKUP(MOD(G15+19,35),tabel,3)),IF(Invulblad!$D$5="e",IF(VLOOKUP(MOD(G15+26,35),tabel,3,0)="R","",VLOOKUP(MOD(G15+26,35),tabel,3,0)))))))</f>
        <v>0</v>
      </c>
      <c r="I15" s="61" t="str">
        <f t="shared" si="3"/>
        <v>Valentijn</v>
      </c>
    </row>
    <row r="16" spans="1:15" ht="24" customHeight="1" x14ac:dyDescent="0.35">
      <c r="A16" s="9" t="str">
        <f t="shared" si="0"/>
        <v>WO</v>
      </c>
      <c r="B16" s="16">
        <f t="shared" si="5"/>
        <v>45672</v>
      </c>
      <c r="C16" s="58" t="b">
        <f>IF(Invulblad!$D$5="a",IF(VLOOKUP(MOD(B16+33,35),tabel,3)="R","",VLOOKUP(MOD(B16+33,35),tabel,3)),IF(Invulblad!$D$5="b",IF(VLOOKUP(MOD(B16+12,35),tabel,3)="R","",VLOOKUP(MOD(B16+12,35),tabel,3)),IF(Invulblad!$D$5="c",IF(VLOOKUP(MOD(B16+5,35),tabel,3)="R","",VLOOKUP(MOD(B16+5,35),tabel,3)),IF(Invulblad!$D$5="d",IF(VLOOKUP(MOD(B16+19,35),tabel,3)="R","",VLOOKUP(MOD(B16+19,35),tabel,3)),IF(Invulblad!$D$5="e",IF(VLOOKUP(MOD(B16+26,35),tabel,3,0)="R","",VLOOKUP(MOD(B16+26,35),tabel,3,0)))))))</f>
        <v>0</v>
      </c>
      <c r="D16" s="62" t="str">
        <f t="shared" si="1"/>
        <v/>
      </c>
      <c r="F16" s="9" t="str">
        <f t="shared" si="2"/>
        <v>ZA</v>
      </c>
      <c r="G16" s="16">
        <f t="shared" si="4"/>
        <v>45703</v>
      </c>
      <c r="H16" s="24" t="b">
        <f>IF(Invulblad!$D$5="a",IF(VLOOKUP(MOD(G16+33,35),tabel,3)="R","",VLOOKUP(MOD(G16+33,35),tabel,3)),IF(Invulblad!$D$5="b",IF(VLOOKUP(MOD(G16+12,35),tabel,3)="R","",VLOOKUP(MOD(G16+12,35),tabel,3)),IF(Invulblad!$D$5="c",IF(VLOOKUP(MOD(G16+5,35),tabel,3)="R","",VLOOKUP(MOD(G16+5,35),tabel,3)),IF(Invulblad!$D$5="d",IF(VLOOKUP(MOD(G16+19,35),tabel,3)="R","",VLOOKUP(MOD(G16+19,35),tabel,3)),IF(Invulblad!$D$5="e",IF(VLOOKUP(MOD(G16+26,35),tabel,3,0)="R","",VLOOKUP(MOD(G16+26,35),tabel,3,0)))))))</f>
        <v>0</v>
      </c>
      <c r="I16" s="61" t="str">
        <f t="shared" si="3"/>
        <v/>
      </c>
    </row>
    <row r="17" spans="1:9" ht="24" customHeight="1" x14ac:dyDescent="0.35">
      <c r="A17" s="9" t="str">
        <f t="shared" si="0"/>
        <v>DO</v>
      </c>
      <c r="B17" s="16">
        <f t="shared" si="5"/>
        <v>45673</v>
      </c>
      <c r="C17" s="58" t="b">
        <f>IF(Invulblad!$D$5="a",IF(VLOOKUP(MOD(B17+33,35),tabel,3)="R","",VLOOKUP(MOD(B17+33,35),tabel,3)),IF(Invulblad!$D$5="b",IF(VLOOKUP(MOD(B17+12,35),tabel,3)="R","",VLOOKUP(MOD(B17+12,35),tabel,3)),IF(Invulblad!$D$5="c",IF(VLOOKUP(MOD(B17+5,35),tabel,3)="R","",VLOOKUP(MOD(B17+5,35),tabel,3)),IF(Invulblad!$D$5="d",IF(VLOOKUP(MOD(B17+19,35),tabel,3)="R","",VLOOKUP(MOD(B17+19,35),tabel,3)),IF(Invulblad!$D$5="e",IF(VLOOKUP(MOD(B17+26,35),tabel,3,0)="R","",VLOOKUP(MOD(B17+26,35),tabel,3,0)))))))</f>
        <v>0</v>
      </c>
      <c r="D17" s="62" t="str">
        <f t="shared" si="1"/>
        <v/>
      </c>
      <c r="F17" s="9" t="str">
        <f t="shared" si="2"/>
        <v>ZO</v>
      </c>
      <c r="G17" s="16">
        <f t="shared" si="4"/>
        <v>45704</v>
      </c>
      <c r="H17" s="24" t="b">
        <f>IF(Invulblad!$D$5="a",IF(VLOOKUP(MOD(G17+33,35),tabel,3)="R","",VLOOKUP(MOD(G17+33,35),tabel,3)),IF(Invulblad!$D$5="b",IF(VLOOKUP(MOD(G17+12,35),tabel,3)="R","",VLOOKUP(MOD(G17+12,35),tabel,3)),IF(Invulblad!$D$5="c",IF(VLOOKUP(MOD(G17+5,35),tabel,3)="R","",VLOOKUP(MOD(G17+5,35),tabel,3)),IF(Invulblad!$D$5="d",IF(VLOOKUP(MOD(G17+19,35),tabel,3)="R","",VLOOKUP(MOD(G17+19,35),tabel,3)),IF(Invulblad!$D$5="e",IF(VLOOKUP(MOD(G17+26,35),tabel,3,0)="R","",VLOOKUP(MOD(G17+26,35),tabel,3,0)))))))</f>
        <v>0</v>
      </c>
      <c r="I17" s="61" t="str">
        <f t="shared" si="3"/>
        <v/>
      </c>
    </row>
    <row r="18" spans="1:9" ht="24" customHeight="1" x14ac:dyDescent="0.35">
      <c r="A18" s="9" t="str">
        <f t="shared" si="0"/>
        <v>VR</v>
      </c>
      <c r="B18" s="16">
        <f t="shared" si="5"/>
        <v>45674</v>
      </c>
      <c r="C18" s="58" t="b">
        <f>IF(Invulblad!$D$5="a",IF(VLOOKUP(MOD(B18+33,35),tabel,3)="R","",VLOOKUP(MOD(B18+33,35),tabel,3)),IF(Invulblad!$D$5="b",IF(VLOOKUP(MOD(B18+12,35),tabel,3)="R","",VLOOKUP(MOD(B18+12,35),tabel,3)),IF(Invulblad!$D$5="c",IF(VLOOKUP(MOD(B18+5,35),tabel,3)="R","",VLOOKUP(MOD(B18+5,35),tabel,3)),IF(Invulblad!$D$5="d",IF(VLOOKUP(MOD(B18+19,35),tabel,3)="R","",VLOOKUP(MOD(B18+19,35),tabel,3)),IF(Invulblad!$D$5="e",IF(VLOOKUP(MOD(B18+26,35),tabel,3,0)="R","",VLOOKUP(MOD(B18+26,35),tabel,3,0)))))))</f>
        <v>0</v>
      </c>
      <c r="D18" s="62" t="str">
        <f t="shared" si="1"/>
        <v/>
      </c>
      <c r="F18" s="9" t="str">
        <f t="shared" si="2"/>
        <v>MA</v>
      </c>
      <c r="G18" s="16">
        <f t="shared" si="4"/>
        <v>45705</v>
      </c>
      <c r="H18" s="24" t="b">
        <f>IF(Invulblad!$D$5="a",IF(VLOOKUP(MOD(G18+33,35),tabel,3)="R","",VLOOKUP(MOD(G18+33,35),tabel,3)),IF(Invulblad!$D$5="b",IF(VLOOKUP(MOD(G18+12,35),tabel,3)="R","",VLOOKUP(MOD(G18+12,35),tabel,3)),IF(Invulblad!$D$5="c",IF(VLOOKUP(MOD(G18+5,35),tabel,3)="R","",VLOOKUP(MOD(G18+5,35),tabel,3)),IF(Invulblad!$D$5="d",IF(VLOOKUP(MOD(G18+19,35),tabel,3)="R","",VLOOKUP(MOD(G18+19,35),tabel,3)),IF(Invulblad!$D$5="e",IF(VLOOKUP(MOD(G18+26,35),tabel,3,0)="R","",VLOOKUP(MOD(G18+26,35),tabel,3,0)))))))</f>
        <v>0</v>
      </c>
      <c r="I18" s="61" t="str">
        <f t="shared" si="3"/>
        <v/>
      </c>
    </row>
    <row r="19" spans="1:9" ht="24" customHeight="1" x14ac:dyDescent="0.35">
      <c r="A19" s="9" t="str">
        <f t="shared" si="0"/>
        <v>ZA</v>
      </c>
      <c r="B19" s="16">
        <f t="shared" si="5"/>
        <v>45675</v>
      </c>
      <c r="C19" s="58" t="b">
        <f>IF(Invulblad!$D$5="a",IF(VLOOKUP(MOD(B19+33,35),tabel,3)="R","",VLOOKUP(MOD(B19+33,35),tabel,3)),IF(Invulblad!$D$5="b",IF(VLOOKUP(MOD(B19+12,35),tabel,3)="R","",VLOOKUP(MOD(B19+12,35),tabel,3)),IF(Invulblad!$D$5="c",IF(VLOOKUP(MOD(B19+5,35),tabel,3)="R","",VLOOKUP(MOD(B19+5,35),tabel,3)),IF(Invulblad!$D$5="d",IF(VLOOKUP(MOD(B19+19,35),tabel,3)="R","",VLOOKUP(MOD(B19+19,35),tabel,3)),IF(Invulblad!$D$5="e",IF(VLOOKUP(MOD(B19+26,35),tabel,3,0)="R","",VLOOKUP(MOD(B19+26,35),tabel,3,0)))))))</f>
        <v>0</v>
      </c>
      <c r="D19" s="62" t="str">
        <f t="shared" si="1"/>
        <v/>
      </c>
      <c r="F19" s="9" t="str">
        <f t="shared" si="2"/>
        <v>DI</v>
      </c>
      <c r="G19" s="16">
        <f t="shared" si="4"/>
        <v>45706</v>
      </c>
      <c r="H19" s="24" t="b">
        <f>IF(Invulblad!$D$5="a",IF(VLOOKUP(MOD(G19+33,35),tabel,3)="R","",VLOOKUP(MOD(G19+33,35),tabel,3)),IF(Invulblad!$D$5="b",IF(VLOOKUP(MOD(G19+12,35),tabel,3)="R","",VLOOKUP(MOD(G19+12,35),tabel,3)),IF(Invulblad!$D$5="c",IF(VLOOKUP(MOD(G19+5,35),tabel,3)="R","",VLOOKUP(MOD(G19+5,35),tabel,3)),IF(Invulblad!$D$5="d",IF(VLOOKUP(MOD(G19+19,35),tabel,3)="R","",VLOOKUP(MOD(G19+19,35),tabel,3)),IF(Invulblad!$D$5="e",IF(VLOOKUP(MOD(G19+26,35),tabel,3,0)="R","",VLOOKUP(MOD(G19+26,35),tabel,3,0)))))))</f>
        <v>0</v>
      </c>
      <c r="I19" s="61" t="str">
        <f t="shared" si="3"/>
        <v/>
      </c>
    </row>
    <row r="20" spans="1:9" ht="24" customHeight="1" x14ac:dyDescent="0.35">
      <c r="A20" s="9" t="str">
        <f t="shared" si="0"/>
        <v>ZO</v>
      </c>
      <c r="B20" s="16">
        <f t="shared" si="5"/>
        <v>45676</v>
      </c>
      <c r="C20" s="58" t="b">
        <f>IF(Invulblad!$D$5="a",IF(VLOOKUP(MOD(B20+33,35),tabel,3)="R","",VLOOKUP(MOD(B20+33,35),tabel,3)),IF(Invulblad!$D$5="b",IF(VLOOKUP(MOD(B20+12,35),tabel,3)="R","",VLOOKUP(MOD(B20+12,35),tabel,3)),IF(Invulblad!$D$5="c",IF(VLOOKUP(MOD(B20+5,35),tabel,3)="R","",VLOOKUP(MOD(B20+5,35),tabel,3)),IF(Invulblad!$D$5="d",IF(VLOOKUP(MOD(B20+19,35),tabel,3)="R","",VLOOKUP(MOD(B20+19,35),tabel,3)),IF(Invulblad!$D$5="e",IF(VLOOKUP(MOD(B20+26,35),tabel,3,0)="R","",VLOOKUP(MOD(B20+26,35),tabel,3,0)))))))</f>
        <v>0</v>
      </c>
      <c r="D20" s="62" t="str">
        <f t="shared" si="1"/>
        <v/>
      </c>
      <c r="F20" s="9" t="str">
        <f t="shared" si="2"/>
        <v>WO</v>
      </c>
      <c r="G20" s="16">
        <f t="shared" si="4"/>
        <v>45707</v>
      </c>
      <c r="H20" s="24" t="b">
        <f>IF(Invulblad!$D$5="a",IF(VLOOKUP(MOD(G20+33,35),tabel,3)="R","",VLOOKUP(MOD(G20+33,35),tabel,3)),IF(Invulblad!$D$5="b",IF(VLOOKUP(MOD(G20+12,35),tabel,3)="R","",VLOOKUP(MOD(G20+12,35),tabel,3)),IF(Invulblad!$D$5="c",IF(VLOOKUP(MOD(G20+5,35),tabel,3)="R","",VLOOKUP(MOD(G20+5,35),tabel,3)),IF(Invulblad!$D$5="d",IF(VLOOKUP(MOD(G20+19,35),tabel,3)="R","",VLOOKUP(MOD(G20+19,35),tabel,3)),IF(Invulblad!$D$5="e",IF(VLOOKUP(MOD(G20+26,35),tabel,3,0)="R","",VLOOKUP(MOD(G20+26,35),tabel,3,0)))))))</f>
        <v>0</v>
      </c>
      <c r="I20" s="61" t="str">
        <f t="shared" si="3"/>
        <v/>
      </c>
    </row>
    <row r="21" spans="1:9" ht="24" customHeight="1" x14ac:dyDescent="0.35">
      <c r="A21" s="9" t="str">
        <f t="shared" si="0"/>
        <v>MA</v>
      </c>
      <c r="B21" s="16">
        <f t="shared" si="5"/>
        <v>45677</v>
      </c>
      <c r="C21" s="58" t="b">
        <f>IF(Invulblad!$D$5="a",IF(VLOOKUP(MOD(B21+33,35),tabel,3)="R","",VLOOKUP(MOD(B21+33,35),tabel,3)),IF(Invulblad!$D$5="b",IF(VLOOKUP(MOD(B21+12,35),tabel,3)="R","",VLOOKUP(MOD(B21+12,35),tabel,3)),IF(Invulblad!$D$5="c",IF(VLOOKUP(MOD(B21+5,35),tabel,3)="R","",VLOOKUP(MOD(B21+5,35),tabel,3)),IF(Invulblad!$D$5="d",IF(VLOOKUP(MOD(B21+19,35),tabel,3)="R","",VLOOKUP(MOD(B21+19,35),tabel,3)),IF(Invulblad!$D$5="e",IF(VLOOKUP(MOD(B21+26,35),tabel,3,0)="R","",VLOOKUP(MOD(B21+26,35),tabel,3,0)))))))</f>
        <v>0</v>
      </c>
      <c r="D21" s="62" t="str">
        <f t="shared" si="1"/>
        <v/>
      </c>
      <c r="F21" s="9" t="str">
        <f t="shared" si="2"/>
        <v>DO</v>
      </c>
      <c r="G21" s="16">
        <f t="shared" si="4"/>
        <v>45708</v>
      </c>
      <c r="H21" s="24" t="b">
        <f>IF(Invulblad!$D$5="a",IF(VLOOKUP(MOD(G21+33,35),tabel,3)="R","",VLOOKUP(MOD(G21+33,35),tabel,3)),IF(Invulblad!$D$5="b",IF(VLOOKUP(MOD(G21+12,35),tabel,3)="R","",VLOOKUP(MOD(G21+12,35),tabel,3)),IF(Invulblad!$D$5="c",IF(VLOOKUP(MOD(G21+5,35),tabel,3)="R","",VLOOKUP(MOD(G21+5,35),tabel,3)),IF(Invulblad!$D$5="d",IF(VLOOKUP(MOD(G21+19,35),tabel,3)="R","",VLOOKUP(MOD(G21+19,35),tabel,3)),IF(Invulblad!$D$5="e",IF(VLOOKUP(MOD(G21+26,35),tabel,3,0)="R","",VLOOKUP(MOD(G21+26,35),tabel,3,0)))))))</f>
        <v>0</v>
      </c>
      <c r="I21" s="61" t="str">
        <f t="shared" si="3"/>
        <v/>
      </c>
    </row>
    <row r="22" spans="1:9" ht="24" customHeight="1" x14ac:dyDescent="0.35">
      <c r="A22" s="9" t="str">
        <f t="shared" si="0"/>
        <v>DI</v>
      </c>
      <c r="B22" s="16">
        <f t="shared" si="5"/>
        <v>45678</v>
      </c>
      <c r="C22" s="58" t="b">
        <f>IF(Invulblad!$D$5="a",IF(VLOOKUP(MOD(B22+33,35),tabel,3)="R","",VLOOKUP(MOD(B22+33,35),tabel,3)),IF(Invulblad!$D$5="b",IF(VLOOKUP(MOD(B22+12,35),tabel,3)="R","",VLOOKUP(MOD(B22+12,35),tabel,3)),IF(Invulblad!$D$5="c",IF(VLOOKUP(MOD(B22+5,35),tabel,3)="R","",VLOOKUP(MOD(B22+5,35),tabel,3)),IF(Invulblad!$D$5="d",IF(VLOOKUP(MOD(B22+19,35),tabel,3)="R","",VLOOKUP(MOD(B22+19,35),tabel,3)),IF(Invulblad!$D$5="e",IF(VLOOKUP(MOD(B22+26,35),tabel,3,0)="R","",VLOOKUP(MOD(B22+26,35),tabel,3,0)))))))</f>
        <v>0</v>
      </c>
      <c r="D22" s="62" t="str">
        <f t="shared" si="1"/>
        <v/>
      </c>
      <c r="F22" s="9" t="str">
        <f t="shared" si="2"/>
        <v>VR</v>
      </c>
      <c r="G22" s="16">
        <f t="shared" si="4"/>
        <v>45709</v>
      </c>
      <c r="H22" s="24" t="b">
        <f>IF(Invulblad!$D$5="a",IF(VLOOKUP(MOD(G22+33,35),tabel,3)="R","",VLOOKUP(MOD(G22+33,35),tabel,3)),IF(Invulblad!$D$5="b",IF(VLOOKUP(MOD(G22+12,35),tabel,3)="R","",VLOOKUP(MOD(G22+12,35),tabel,3)),IF(Invulblad!$D$5="c",IF(VLOOKUP(MOD(G22+5,35),tabel,3)="R","",VLOOKUP(MOD(G22+5,35),tabel,3)),IF(Invulblad!$D$5="d",IF(VLOOKUP(MOD(G22+19,35),tabel,3)="R","",VLOOKUP(MOD(G22+19,35),tabel,3)),IF(Invulblad!$D$5="e",IF(VLOOKUP(MOD(G22+26,35),tabel,3,0)="R","",VLOOKUP(MOD(G22+26,35),tabel,3,0)))))))</f>
        <v>0</v>
      </c>
      <c r="I22" s="61" t="str">
        <f t="shared" si="3"/>
        <v/>
      </c>
    </row>
    <row r="23" spans="1:9" ht="24" customHeight="1" x14ac:dyDescent="0.35">
      <c r="A23" s="9" t="str">
        <f t="shared" si="0"/>
        <v>WO</v>
      </c>
      <c r="B23" s="16">
        <f t="shared" si="5"/>
        <v>45679</v>
      </c>
      <c r="C23" s="58" t="b">
        <f>IF(Invulblad!$D$5="a",IF(VLOOKUP(MOD(B23+33,35),tabel,3)="R","",VLOOKUP(MOD(B23+33,35),tabel,3)),IF(Invulblad!$D$5="b",IF(VLOOKUP(MOD(B23+12,35),tabel,3)="R","",VLOOKUP(MOD(B23+12,35),tabel,3)),IF(Invulblad!$D$5="c",IF(VLOOKUP(MOD(B23+5,35),tabel,3)="R","",VLOOKUP(MOD(B23+5,35),tabel,3)),IF(Invulblad!$D$5="d",IF(VLOOKUP(MOD(B23+19,35),tabel,3)="R","",VLOOKUP(MOD(B23+19,35),tabel,3)),IF(Invulblad!$D$5="e",IF(VLOOKUP(MOD(B23+26,35),tabel,3,0)="R","",VLOOKUP(MOD(B23+26,35),tabel,3,0)))))))</f>
        <v>0</v>
      </c>
      <c r="D23" s="62" t="str">
        <f t="shared" si="1"/>
        <v/>
      </c>
      <c r="F23" s="9" t="str">
        <f t="shared" si="2"/>
        <v>ZA</v>
      </c>
      <c r="G23" s="16">
        <f t="shared" si="4"/>
        <v>45710</v>
      </c>
      <c r="H23" s="24" t="b">
        <f>IF(Invulblad!$D$5="a",IF(VLOOKUP(MOD(G23+33,35),tabel,3)="R","",VLOOKUP(MOD(G23+33,35),tabel,3)),IF(Invulblad!$D$5="b",IF(VLOOKUP(MOD(G23+12,35),tabel,3)="R","",VLOOKUP(MOD(G23+12,35),tabel,3)),IF(Invulblad!$D$5="c",IF(VLOOKUP(MOD(G23+5,35),tabel,3)="R","",VLOOKUP(MOD(G23+5,35),tabel,3)),IF(Invulblad!$D$5="d",IF(VLOOKUP(MOD(G23+19,35),tabel,3)="R","",VLOOKUP(MOD(G23+19,35),tabel,3)),IF(Invulblad!$D$5="e",IF(VLOOKUP(MOD(G23+26,35),tabel,3,0)="R","",VLOOKUP(MOD(G23+26,35),tabel,3,0)))))))</f>
        <v>0</v>
      </c>
      <c r="I23" s="61" t="str">
        <f t="shared" si="3"/>
        <v/>
      </c>
    </row>
    <row r="24" spans="1:9" ht="24" customHeight="1" x14ac:dyDescent="0.35">
      <c r="A24" s="9" t="str">
        <f t="shared" si="0"/>
        <v>DO</v>
      </c>
      <c r="B24" s="16">
        <f t="shared" si="5"/>
        <v>45680</v>
      </c>
      <c r="C24" s="58" t="b">
        <f>IF(Invulblad!$D$5="a",IF(VLOOKUP(MOD(B24+33,35),tabel,3)="R","",VLOOKUP(MOD(B24+33,35),tabel,3)),IF(Invulblad!$D$5="b",IF(VLOOKUP(MOD(B24+12,35),tabel,3)="R","",VLOOKUP(MOD(B24+12,35),tabel,3)),IF(Invulblad!$D$5="c",IF(VLOOKUP(MOD(B24+5,35),tabel,3)="R","",VLOOKUP(MOD(B24+5,35),tabel,3)),IF(Invulblad!$D$5="d",IF(VLOOKUP(MOD(B24+19,35),tabel,3)="R","",VLOOKUP(MOD(B24+19,35),tabel,3)),IF(Invulblad!$D$5="e",IF(VLOOKUP(MOD(B24+26,35),tabel,3,0)="R","",VLOOKUP(MOD(B24+26,35),tabel,3,0)))))))</f>
        <v>0</v>
      </c>
      <c r="D24" s="62" t="str">
        <f t="shared" si="1"/>
        <v/>
      </c>
      <c r="F24" s="9" t="str">
        <f t="shared" si="2"/>
        <v>ZO</v>
      </c>
      <c r="G24" s="16">
        <f t="shared" si="4"/>
        <v>45711</v>
      </c>
      <c r="H24" s="24" t="b">
        <f>IF(Invulblad!$D$5="a",IF(VLOOKUP(MOD(G24+33,35),tabel,3)="R","",VLOOKUP(MOD(G24+33,35),tabel,3)),IF(Invulblad!$D$5="b",IF(VLOOKUP(MOD(G24+12,35),tabel,3)="R","",VLOOKUP(MOD(G24+12,35),tabel,3)),IF(Invulblad!$D$5="c",IF(VLOOKUP(MOD(G24+5,35),tabel,3)="R","",VLOOKUP(MOD(G24+5,35),tabel,3)),IF(Invulblad!$D$5="d",IF(VLOOKUP(MOD(G24+19,35),tabel,3)="R","",VLOOKUP(MOD(G24+19,35),tabel,3)),IF(Invulblad!$D$5="e",IF(VLOOKUP(MOD(G24+26,35),tabel,3,0)="R","",VLOOKUP(MOD(G24+26,35),tabel,3,0)))))))</f>
        <v>0</v>
      </c>
      <c r="I24" s="61" t="str">
        <f t="shared" si="3"/>
        <v/>
      </c>
    </row>
    <row r="25" spans="1:9" ht="24" customHeight="1" x14ac:dyDescent="0.35">
      <c r="A25" s="9" t="str">
        <f t="shared" si="0"/>
        <v>VR</v>
      </c>
      <c r="B25" s="16">
        <f t="shared" si="5"/>
        <v>45681</v>
      </c>
      <c r="C25" s="58" t="b">
        <f>IF(Invulblad!$D$5="a",IF(VLOOKUP(MOD(B25+33,35),tabel,3)="R","",VLOOKUP(MOD(B25+33,35),tabel,3)),IF(Invulblad!$D$5="b",IF(VLOOKUP(MOD(B25+12,35),tabel,3)="R","",VLOOKUP(MOD(B25+12,35),tabel,3)),IF(Invulblad!$D$5="c",IF(VLOOKUP(MOD(B25+5,35),tabel,3)="R","",VLOOKUP(MOD(B25+5,35),tabel,3)),IF(Invulblad!$D$5="d",IF(VLOOKUP(MOD(B25+19,35),tabel,3)="R","",VLOOKUP(MOD(B25+19,35),tabel,3)),IF(Invulblad!$D$5="e",IF(VLOOKUP(MOD(B25+26,35),tabel,3,0)="R","",VLOOKUP(MOD(B25+26,35),tabel,3,0)))))))</f>
        <v>0</v>
      </c>
      <c r="D25" s="62" t="str">
        <f t="shared" si="1"/>
        <v/>
      </c>
      <c r="F25" s="9" t="str">
        <f t="shared" si="2"/>
        <v>MA</v>
      </c>
      <c r="G25" s="16">
        <f t="shared" si="4"/>
        <v>45712</v>
      </c>
      <c r="H25" s="24" t="b">
        <f>IF(Invulblad!$D$5="a",IF(VLOOKUP(MOD(G25+33,35),tabel,3)="R","",VLOOKUP(MOD(G25+33,35),tabel,3)),IF(Invulblad!$D$5="b",IF(VLOOKUP(MOD(G25+12,35),tabel,3)="R","",VLOOKUP(MOD(G25+12,35),tabel,3)),IF(Invulblad!$D$5="c",IF(VLOOKUP(MOD(G25+5,35),tabel,3)="R","",VLOOKUP(MOD(G25+5,35),tabel,3)),IF(Invulblad!$D$5="d",IF(VLOOKUP(MOD(G25+19,35),tabel,3)="R","",VLOOKUP(MOD(G25+19,35),tabel,3)),IF(Invulblad!$D$5="e",IF(VLOOKUP(MOD(G25+26,35),tabel,3,0)="R","",VLOOKUP(MOD(G25+26,35),tabel,3,0)))))))</f>
        <v>0</v>
      </c>
      <c r="I25" s="61" t="str">
        <f t="shared" si="3"/>
        <v/>
      </c>
    </row>
    <row r="26" spans="1:9" ht="24" customHeight="1" x14ac:dyDescent="0.35">
      <c r="A26" s="9" t="str">
        <f t="shared" si="0"/>
        <v>ZA</v>
      </c>
      <c r="B26" s="16">
        <f t="shared" si="5"/>
        <v>45682</v>
      </c>
      <c r="C26" s="58" t="b">
        <f>IF(Invulblad!$D$5="a",IF(VLOOKUP(MOD(B26+33,35),tabel,3)="R","",VLOOKUP(MOD(B26+33,35),tabel,3)),IF(Invulblad!$D$5="b",IF(VLOOKUP(MOD(B26+12,35),tabel,3)="R","",VLOOKUP(MOD(B26+12,35),tabel,3)),IF(Invulblad!$D$5="c",IF(VLOOKUP(MOD(B26+5,35),tabel,3)="R","",VLOOKUP(MOD(B26+5,35),tabel,3)),IF(Invulblad!$D$5="d",IF(VLOOKUP(MOD(B26+19,35),tabel,3)="R","",VLOOKUP(MOD(B26+19,35),tabel,3)),IF(Invulblad!$D$5="e",IF(VLOOKUP(MOD(B26+26,35),tabel,3,0)="R","",VLOOKUP(MOD(B26+26,35),tabel,3,0)))))))</f>
        <v>0</v>
      </c>
      <c r="D26" s="62" t="str">
        <f t="shared" si="1"/>
        <v/>
      </c>
      <c r="F26" s="9" t="str">
        <f t="shared" si="2"/>
        <v>DI</v>
      </c>
      <c r="G26" s="16">
        <f t="shared" si="4"/>
        <v>45713</v>
      </c>
      <c r="H26" s="24" t="b">
        <f>IF(Invulblad!$D$5="a",IF(VLOOKUP(MOD(G26+33,35),tabel,3)="R","",VLOOKUP(MOD(G26+33,35),tabel,3)),IF(Invulblad!$D$5="b",IF(VLOOKUP(MOD(G26+12,35),tabel,3)="R","",VLOOKUP(MOD(G26+12,35),tabel,3)),IF(Invulblad!$D$5="c",IF(VLOOKUP(MOD(G26+5,35),tabel,3)="R","",VLOOKUP(MOD(G26+5,35),tabel,3)),IF(Invulblad!$D$5="d",IF(VLOOKUP(MOD(G26+19,35),tabel,3)="R","",VLOOKUP(MOD(G26+19,35),tabel,3)),IF(Invulblad!$D$5="e",IF(VLOOKUP(MOD(G26+26,35),tabel,3,0)="R","",VLOOKUP(MOD(G26+26,35),tabel,3,0)))))))</f>
        <v>0</v>
      </c>
      <c r="I26" s="61" t="str">
        <f t="shared" si="3"/>
        <v/>
      </c>
    </row>
    <row r="27" spans="1:9" ht="24" customHeight="1" x14ac:dyDescent="0.35">
      <c r="A27" s="9" t="str">
        <f t="shared" si="0"/>
        <v>ZO</v>
      </c>
      <c r="B27" s="16">
        <f t="shared" si="5"/>
        <v>45683</v>
      </c>
      <c r="C27" s="58" t="b">
        <f>IF(Invulblad!$D$5="a",IF(VLOOKUP(MOD(B27+33,35),tabel,3)="R","",VLOOKUP(MOD(B27+33,35),tabel,3)),IF(Invulblad!$D$5="b",IF(VLOOKUP(MOD(B27+12,35),tabel,3)="R","",VLOOKUP(MOD(B27+12,35),tabel,3)),IF(Invulblad!$D$5="c",IF(VLOOKUP(MOD(B27+5,35),tabel,3)="R","",VLOOKUP(MOD(B27+5,35),tabel,3)),IF(Invulblad!$D$5="d",IF(VLOOKUP(MOD(B27+19,35),tabel,3)="R","",VLOOKUP(MOD(B27+19,35),tabel,3)),IF(Invulblad!$D$5="e",IF(VLOOKUP(MOD(B27+26,35),tabel,3,0)="R","",VLOOKUP(MOD(B27+26,35),tabel,3,0)))))))</f>
        <v>0</v>
      </c>
      <c r="D27" s="62" t="str">
        <f t="shared" si="1"/>
        <v/>
      </c>
      <c r="F27" s="9" t="str">
        <f t="shared" si="2"/>
        <v>WO</v>
      </c>
      <c r="G27" s="16">
        <f t="shared" si="4"/>
        <v>45714</v>
      </c>
      <c r="H27" s="24" t="b">
        <f>IF(Invulblad!$D$5="a",IF(VLOOKUP(MOD(G27+33,35),tabel,3)="R","",VLOOKUP(MOD(G27+33,35),tabel,3)),IF(Invulblad!$D$5="b",IF(VLOOKUP(MOD(G27+12,35),tabel,3)="R","",VLOOKUP(MOD(G27+12,35),tabel,3)),IF(Invulblad!$D$5="c",IF(VLOOKUP(MOD(G27+5,35),tabel,3)="R","",VLOOKUP(MOD(G27+5,35),tabel,3)),IF(Invulblad!$D$5="d",IF(VLOOKUP(MOD(G27+19,35),tabel,3)="R","",VLOOKUP(MOD(G27+19,35),tabel,3)),IF(Invulblad!$D$5="e",IF(VLOOKUP(MOD(G27+26,35),tabel,3,0)="R","",VLOOKUP(MOD(G27+26,35),tabel,3,0)))))))</f>
        <v>0</v>
      </c>
      <c r="I27" s="61" t="str">
        <f t="shared" si="3"/>
        <v/>
      </c>
    </row>
    <row r="28" spans="1:9" ht="24" customHeight="1" x14ac:dyDescent="0.35">
      <c r="A28" s="9" t="str">
        <f t="shared" si="0"/>
        <v>MA</v>
      </c>
      <c r="B28" s="16">
        <f t="shared" si="5"/>
        <v>45684</v>
      </c>
      <c r="C28" s="58" t="b">
        <f>IF(Invulblad!$D$5="a",IF(VLOOKUP(MOD(B28+33,35),tabel,3)="R","",VLOOKUP(MOD(B28+33,35),tabel,3)),IF(Invulblad!$D$5="b",IF(VLOOKUP(MOD(B28+12,35),tabel,3)="R","",VLOOKUP(MOD(B28+12,35),tabel,3)),IF(Invulblad!$D$5="c",IF(VLOOKUP(MOD(B28+5,35),tabel,3)="R","",VLOOKUP(MOD(B28+5,35),tabel,3)),IF(Invulblad!$D$5="d",IF(VLOOKUP(MOD(B28+19,35),tabel,3)="R","",VLOOKUP(MOD(B28+19,35),tabel,3)),IF(Invulblad!$D$5="e",IF(VLOOKUP(MOD(B28+26,35),tabel,3,0)="R","",VLOOKUP(MOD(B28+26,35),tabel,3,0)))))))</f>
        <v>0</v>
      </c>
      <c r="D28" s="62" t="str">
        <f t="shared" si="1"/>
        <v/>
      </c>
      <c r="F28" s="9" t="str">
        <f t="shared" si="2"/>
        <v>DO</v>
      </c>
      <c r="G28" s="16">
        <f t="shared" si="4"/>
        <v>45715</v>
      </c>
      <c r="H28" s="24" t="b">
        <f>IF(Invulblad!$D$5="a",IF(VLOOKUP(MOD(G28+33,35),tabel,3)="R","",VLOOKUP(MOD(G28+33,35),tabel,3)),IF(Invulblad!$D$5="b",IF(VLOOKUP(MOD(G28+12,35),tabel,3)="R","",VLOOKUP(MOD(G28+12,35),tabel,3)),IF(Invulblad!$D$5="c",IF(VLOOKUP(MOD(G28+5,35),tabel,3)="R","",VLOOKUP(MOD(G28+5,35),tabel,3)),IF(Invulblad!$D$5="d",IF(VLOOKUP(MOD(G28+19,35),tabel,3)="R","",VLOOKUP(MOD(G28+19,35),tabel,3)),IF(Invulblad!$D$5="e",IF(VLOOKUP(MOD(G28+26,35),tabel,3,0)="R","",VLOOKUP(MOD(G28+26,35),tabel,3,0)))))))</f>
        <v>0</v>
      </c>
      <c r="I28" s="61" t="str">
        <f t="shared" si="3"/>
        <v/>
      </c>
    </row>
    <row r="29" spans="1:9" ht="24" customHeight="1" x14ac:dyDescent="0.35">
      <c r="A29" s="9" t="str">
        <f t="shared" si="0"/>
        <v>DI</v>
      </c>
      <c r="B29" s="16">
        <f>B28+1</f>
        <v>45685</v>
      </c>
      <c r="C29" s="58" t="b">
        <f>IF(Invulblad!$D$5="a",IF(VLOOKUP(MOD(B29+33,35),tabel,3)="R","",VLOOKUP(MOD(B29+33,35),tabel,3)),IF(Invulblad!$D$5="b",IF(VLOOKUP(MOD(B29+12,35),tabel,3)="R","",VLOOKUP(MOD(B29+12,35),tabel,3)),IF(Invulblad!$D$5="c",IF(VLOOKUP(MOD(B29+5,35),tabel,3)="R","",VLOOKUP(MOD(B29+5,35),tabel,3)),IF(Invulblad!$D$5="d",IF(VLOOKUP(MOD(B29+19,35),tabel,3)="R","",VLOOKUP(MOD(B29+19,35),tabel,3)),IF(Invulblad!$D$5="e",IF(VLOOKUP(MOD(B29+26,35),tabel,3,0)="R","",VLOOKUP(MOD(B29+26,35),tabel,3,0)))))))</f>
        <v>0</v>
      </c>
      <c r="D29" s="62" t="str">
        <f t="shared" si="1"/>
        <v/>
      </c>
      <c r="F29" s="9" t="str">
        <f t="shared" si="2"/>
        <v>VR</v>
      </c>
      <c r="G29" s="16">
        <f t="shared" si="4"/>
        <v>45716</v>
      </c>
      <c r="H29" s="24" t="b">
        <f>IF(Invulblad!$D$5="a",IF(VLOOKUP(MOD(G29+33,35),tabel,3)="R","",VLOOKUP(MOD(G29+33,35),tabel,3)),IF(Invulblad!$D$5="b",IF(VLOOKUP(MOD(G29+12,35),tabel,3)="R","",VLOOKUP(MOD(G29+12,35),tabel,3)),IF(Invulblad!$D$5="c",IF(VLOOKUP(MOD(G29+5,35),tabel,3)="R","",VLOOKUP(MOD(G29+5,35),tabel,3)),IF(Invulblad!$D$5="d",IF(VLOOKUP(MOD(G29+19,35),tabel,3)="R","",VLOOKUP(MOD(G29+19,35),tabel,3)),IF(Invulblad!$D$5="e",IF(VLOOKUP(MOD(G29+26,35),tabel,3,0)="R","",VLOOKUP(MOD(G29+26,35),tabel,3,0)))))))</f>
        <v>0</v>
      </c>
      <c r="I29" s="61" t="str">
        <f t="shared" si="3"/>
        <v/>
      </c>
    </row>
    <row r="30" spans="1:9" ht="24" customHeight="1" x14ac:dyDescent="0.35">
      <c r="A30" s="9" t="str">
        <f t="shared" si="0"/>
        <v>WO</v>
      </c>
      <c r="B30" s="16">
        <f t="shared" si="5"/>
        <v>45686</v>
      </c>
      <c r="C30" s="58" t="b">
        <f>IF(Invulblad!$D$5="a",IF(VLOOKUP(MOD(B30+33,35),tabel,3)="R","",VLOOKUP(MOD(B30+33,35),tabel,3)),IF(Invulblad!$D$5="b",IF(VLOOKUP(MOD(B30+12,35),tabel,3)="R","",VLOOKUP(MOD(B30+12,35),tabel,3)),IF(Invulblad!$D$5="c",IF(VLOOKUP(MOD(B30+5,35),tabel,3)="R","",VLOOKUP(MOD(B30+5,35),tabel,3)),IF(Invulblad!$D$5="d",IF(VLOOKUP(MOD(B30+19,35),tabel,3)="R","",VLOOKUP(MOD(B30+19,35),tabel,3)),IF(Invulblad!$D$5="e",IF(VLOOKUP(MOD(B30+26,35),tabel,3,0)="R","",VLOOKUP(MOD(B30+26,35),tabel,3,0)))))))</f>
        <v>0</v>
      </c>
      <c r="D30" s="62" t="str">
        <f t="shared" si="1"/>
        <v/>
      </c>
      <c r="F30" s="9" t="str">
        <f>IF(MOD(ingave!G3,4),"",VLOOKUP(MOD(G30+12,28),tabel,2,0))</f>
        <v/>
      </c>
      <c r="G30" s="16" t="str">
        <f>IF(MOD(ingave!G3,4),"",G29+1)</f>
        <v/>
      </c>
      <c r="H30" s="13" t="str">
        <f>IF(MOD(ingave!G3,4),"",IF(Invulblad!$D$5="a",VLOOKUP(MOD(G29+33,35),tabel,3),IF(Invulblad!$D$5="b",VLOOKUP(MOD(G29+12,35),tabel,3),IF(Invulblad!$D$5="c",VLOOKUP(MOD(G29+5,35),tabel,3),IF(Invulblad!$D$5="d",VLOOKUP(MOD(G29+19,35),tabel,3,),IF(Invulblad!$D$5="e",VLOOKUP(MOD(G29+26,35),tabel,3,0),""))))))</f>
        <v/>
      </c>
      <c r="I30" s="61" t="str">
        <f t="shared" si="3"/>
        <v/>
      </c>
    </row>
    <row r="31" spans="1:9" ht="24" customHeight="1" x14ac:dyDescent="0.35">
      <c r="A31" s="9" t="str">
        <f t="shared" si="0"/>
        <v>DO</v>
      </c>
      <c r="B31" s="16">
        <f t="shared" si="5"/>
        <v>45687</v>
      </c>
      <c r="C31" s="58" t="b">
        <f>IF(Invulblad!$D$5="a",IF(VLOOKUP(MOD(B31+33,35),tabel,3)="R","",VLOOKUP(MOD(B31+33,35),tabel,3)),IF(Invulblad!$D$5="b",IF(VLOOKUP(MOD(B31+12,35),tabel,3)="R","",VLOOKUP(MOD(B31+12,35),tabel,3)),IF(Invulblad!$D$5="c",IF(VLOOKUP(MOD(B31+5,35),tabel,3)="R","",VLOOKUP(MOD(B31+5,35),tabel,3)),IF(Invulblad!$D$5="d",IF(VLOOKUP(MOD(B31+19,35),tabel,3)="R","",VLOOKUP(MOD(B31+19,35),tabel,3)),IF(Invulblad!$D$5="e",IF(VLOOKUP(MOD(B31+26,35),tabel,3,0)="R","",VLOOKUP(MOD(B31+26,35),tabel,3,0)))))))</f>
        <v>0</v>
      </c>
      <c r="D31" s="62" t="str">
        <f t="shared" si="1"/>
        <v/>
      </c>
      <c r="F31" s="9"/>
      <c r="G31" s="16"/>
      <c r="H31" s="13"/>
      <c r="I31" s="62"/>
    </row>
    <row r="32" spans="1:9" ht="24" customHeight="1" thickBot="1" x14ac:dyDescent="0.4">
      <c r="A32" s="10" t="str">
        <f t="shared" si="0"/>
        <v>VR</v>
      </c>
      <c r="B32" s="17">
        <f t="shared" si="5"/>
        <v>45688</v>
      </c>
      <c r="C32" s="59" t="b">
        <f>IF(Invulblad!$D$5="a",IF(VLOOKUP(MOD(B32+33,35),tabel,3)="R","",VLOOKUP(MOD(B32+33,35),tabel,3)),IF(Invulblad!$D$5="b",IF(VLOOKUP(MOD(B32+12,35),tabel,3)="R","",VLOOKUP(MOD(B32+12,35),tabel,3)),IF(Invulblad!$D$5="c",IF(VLOOKUP(MOD(B32+5,35),tabel,3)="R","",VLOOKUP(MOD(B32+5,35),tabel,3)),IF(Invulblad!$D$5="d",IF(VLOOKUP(MOD(B32+19,35),tabel,3)="R","",VLOOKUP(MOD(B32+19,35),tabel,3)),IF(Invulblad!$D$5="e",IF(VLOOKUP(MOD(B32+26,35),tabel,3,0)="R","",VLOOKUP(MOD(B32+26,35),tabel,3,0)))))))</f>
        <v>0</v>
      </c>
      <c r="D32" s="63" t="str">
        <f t="shared" si="1"/>
        <v/>
      </c>
      <c r="F32" s="10"/>
      <c r="G32" s="17"/>
      <c r="H32" s="14"/>
      <c r="I32" s="63"/>
    </row>
    <row r="33" spans="1:9" ht="21.75" customHeight="1" thickBot="1" x14ac:dyDescent="0.25">
      <c r="A33" s="105" t="str">
        <f>Invulblad!$D$5</f>
        <v>D1</v>
      </c>
      <c r="B33" s="195" t="s">
        <v>6</v>
      </c>
      <c r="C33" s="196"/>
      <c r="D33" s="100">
        <f>B34</f>
        <v>45717</v>
      </c>
      <c r="F33" s="105" t="str">
        <f>Invulblad!$D$5</f>
        <v>D1</v>
      </c>
      <c r="G33" s="195" t="s">
        <v>6</v>
      </c>
      <c r="H33" s="196"/>
      <c r="I33" s="100">
        <f>G34</f>
        <v>45748</v>
      </c>
    </row>
    <row r="34" spans="1:9" ht="24" customHeight="1" x14ac:dyDescent="0.35">
      <c r="A34" s="25" t="str">
        <f t="shared" si="0"/>
        <v>ZA</v>
      </c>
      <c r="B34" s="26">
        <f>IF(MOD(ingave!G3,4),G29+1,G29+2)</f>
        <v>45717</v>
      </c>
      <c r="C34" s="24" t="b">
        <f>IF(Invulblad!$D$5="a",IF(VLOOKUP(MOD(B34+33,35),tabel,3)="R","",VLOOKUP(MOD(B34+33,35),tabel,3)),IF(Invulblad!$D$5="b",IF(VLOOKUP(MOD(B34+12,35),tabel,3)="R","",VLOOKUP(MOD(B34+12,35),tabel,3)),IF(Invulblad!$D$5="c",IF(VLOOKUP(MOD(B34+5,35),tabel,3)="R","",VLOOKUP(MOD(B34+5,35),tabel,3)),IF(Invulblad!$D$5="d",IF(VLOOKUP(MOD(B34+19,35),tabel,3)="R","",VLOOKUP(MOD(B34+19,35),tabel,3)),IF(Invulblad!$D$5="e",IF(VLOOKUP(MOD(B34+26,35),tabel,3,0)="R","",VLOOKUP(MOD(B34+26,35),tabel,3,0)))))))</f>
        <v>0</v>
      </c>
      <c r="D34" s="61" t="str">
        <f t="shared" ref="D34:D64" si="6">VLOOKUP(B34,jaar,8,TRUE)</f>
        <v/>
      </c>
      <c r="F34" s="8" t="str">
        <f t="shared" ref="F34:F63" si="7">VLOOKUP(MOD(G34+12,28),tabel,2,0)</f>
        <v>DI</v>
      </c>
      <c r="G34" s="15">
        <f>B64+1</f>
        <v>45748</v>
      </c>
      <c r="H34" s="24" t="b">
        <f>IF(Invulblad!$D$5="a",IF(VLOOKUP(MOD(G34+33,35),tabel,3)="R","",VLOOKUP(MOD(G34+33,35),tabel,3)),IF(Invulblad!$D$5="b",IF(VLOOKUP(MOD(G34+12,35),tabel,3)="R","",VLOOKUP(MOD(G34+12,35),tabel,3)),IF(Invulblad!$D$5="c",IF(VLOOKUP(MOD(G34+5,35),tabel,3)="R","",VLOOKUP(MOD(G34+5,35),tabel,3)),IF(Invulblad!$D$5="d",IF(VLOOKUP(MOD(G34+19,35),tabel,3)="R","",VLOOKUP(MOD(G34+19,35),tabel,3)),IF(Invulblad!$D$5="e",IF(VLOOKUP(MOD(G34+26,35),tabel,3,0)="R","",VLOOKUP(MOD(G34+26,35),tabel,3,0)))))))</f>
        <v>0</v>
      </c>
      <c r="I34" s="61" t="str">
        <f t="shared" ref="I34:I63" si="8">VLOOKUP(G34,jaar,8,TRUE)</f>
        <v/>
      </c>
    </row>
    <row r="35" spans="1:9" ht="24" customHeight="1" x14ac:dyDescent="0.35">
      <c r="A35" s="9" t="str">
        <f t="shared" si="0"/>
        <v>ZO</v>
      </c>
      <c r="B35" s="16">
        <f>B34+1</f>
        <v>45718</v>
      </c>
      <c r="C35" s="13" t="b">
        <f>IF(Invulblad!$D$5="a",IF(VLOOKUP(MOD(B35+33,35),tabel,3)="R","",VLOOKUP(MOD(B35+33,35),tabel,3)),IF(Invulblad!$D$5="b",IF(VLOOKUP(MOD(B35+12,35),tabel,3)="R","",VLOOKUP(MOD(B35+12,35),tabel,3)),IF(Invulblad!$D$5="c",IF(VLOOKUP(MOD(B35+5,35),tabel,3)="R","",VLOOKUP(MOD(B35+5,35),tabel,3)),IF(Invulblad!$D$5="d",IF(VLOOKUP(MOD(B35+19,35),tabel,3)="R","",VLOOKUP(MOD(B35+19,35),tabel,3)),IF(Invulblad!$D$5="e",IF(VLOOKUP(MOD(B35+26,35),tabel,3,0)="R","",VLOOKUP(MOD(B35+26,35),tabel,3,0)))))))</f>
        <v>0</v>
      </c>
      <c r="D35" s="62" t="str">
        <f t="shared" si="6"/>
        <v/>
      </c>
      <c r="F35" s="9" t="str">
        <f t="shared" si="7"/>
        <v>WO</v>
      </c>
      <c r="G35" s="16">
        <f>G34+1</f>
        <v>45749</v>
      </c>
      <c r="H35" s="24" t="b">
        <f>IF(Invulblad!$D$5="a",IF(VLOOKUP(MOD(G35+33,35),tabel,3)="R","",VLOOKUP(MOD(G35+33,35),tabel,3)),IF(Invulblad!$D$5="b",IF(VLOOKUP(MOD(G35+12,35),tabel,3)="R","",VLOOKUP(MOD(G35+12,35),tabel,3)),IF(Invulblad!$D$5="c",IF(VLOOKUP(MOD(G35+5,35),tabel,3)="R","",VLOOKUP(MOD(G35+5,35),tabel,3)),IF(Invulblad!$D$5="d",IF(VLOOKUP(MOD(G35+19,35),tabel,3)="R","",VLOOKUP(MOD(G35+19,35),tabel,3)),IF(Invulblad!$D$5="e",IF(VLOOKUP(MOD(G35+26,35),tabel,3,0)="R","",VLOOKUP(MOD(G35+26,35),tabel,3,0)))))))</f>
        <v>0</v>
      </c>
      <c r="I35" s="61" t="str">
        <f t="shared" si="8"/>
        <v/>
      </c>
    </row>
    <row r="36" spans="1:9" ht="24" customHeight="1" x14ac:dyDescent="0.35">
      <c r="A36" s="9" t="str">
        <f t="shared" si="0"/>
        <v>MA</v>
      </c>
      <c r="B36" s="16">
        <f t="shared" ref="B36:B64" si="9">B35+1</f>
        <v>45719</v>
      </c>
      <c r="C36" s="13" t="b">
        <f>IF(Invulblad!$D$5="a",IF(VLOOKUP(MOD(B36+33,35),tabel,3)="R","",VLOOKUP(MOD(B36+33,35),tabel,3)),IF(Invulblad!$D$5="b",IF(VLOOKUP(MOD(B36+12,35),tabel,3)="R","",VLOOKUP(MOD(B36+12,35),tabel,3)),IF(Invulblad!$D$5="c",IF(VLOOKUP(MOD(B36+5,35),tabel,3)="R","",VLOOKUP(MOD(B36+5,35),tabel,3)),IF(Invulblad!$D$5="d",IF(VLOOKUP(MOD(B36+19,35),tabel,3)="R","",VLOOKUP(MOD(B36+19,35),tabel,3)),IF(Invulblad!$D$5="e",IF(VLOOKUP(MOD(B36+26,35),tabel,3,0)="R","",VLOOKUP(MOD(B36+26,35),tabel,3,0)))))))</f>
        <v>0</v>
      </c>
      <c r="D36" s="62" t="str">
        <f t="shared" si="6"/>
        <v/>
      </c>
      <c r="F36" s="9" t="str">
        <f t="shared" si="7"/>
        <v>DO</v>
      </c>
      <c r="G36" s="16">
        <f t="shared" ref="G36:G63" si="10">G35+1</f>
        <v>45750</v>
      </c>
      <c r="H36" s="24" t="b">
        <f>IF(Invulblad!$D$5="a",IF(VLOOKUP(MOD(G36+33,35),tabel,3)="R","",VLOOKUP(MOD(G36+33,35),tabel,3)),IF(Invulblad!$D$5="b",IF(VLOOKUP(MOD(G36+12,35),tabel,3)="R","",VLOOKUP(MOD(G36+12,35),tabel,3)),IF(Invulblad!$D$5="c",IF(VLOOKUP(MOD(G36+5,35),tabel,3)="R","",VLOOKUP(MOD(G36+5,35),tabel,3)),IF(Invulblad!$D$5="d",IF(VLOOKUP(MOD(G36+19,35),tabel,3)="R","",VLOOKUP(MOD(G36+19,35),tabel,3)),IF(Invulblad!$D$5="e",IF(VLOOKUP(MOD(G36+26,35),tabel,3,0)="R","",VLOOKUP(MOD(G36+26,35),tabel,3,0)))))))</f>
        <v>0</v>
      </c>
      <c r="I36" s="61" t="str">
        <f t="shared" si="8"/>
        <v/>
      </c>
    </row>
    <row r="37" spans="1:9" ht="24" customHeight="1" x14ac:dyDescent="0.35">
      <c r="A37" s="9" t="str">
        <f t="shared" si="0"/>
        <v>DI</v>
      </c>
      <c r="B37" s="16">
        <f t="shared" si="9"/>
        <v>45720</v>
      </c>
      <c r="C37" s="13" t="b">
        <f>IF(Invulblad!$D$5="a",IF(VLOOKUP(MOD(B37+33,35),tabel,3)="R","",VLOOKUP(MOD(B37+33,35),tabel,3)),IF(Invulblad!$D$5="b",IF(VLOOKUP(MOD(B37+12,35),tabel,3)="R","",VLOOKUP(MOD(B37+12,35),tabel,3)),IF(Invulblad!$D$5="c",IF(VLOOKUP(MOD(B37+5,35),tabel,3)="R","",VLOOKUP(MOD(B37+5,35),tabel,3)),IF(Invulblad!$D$5="d",IF(VLOOKUP(MOD(B37+19,35),tabel,3)="R","",VLOOKUP(MOD(B37+19,35),tabel,3)),IF(Invulblad!$D$5="e",IF(VLOOKUP(MOD(B37+26,35),tabel,3,0)="R","",VLOOKUP(MOD(B37+26,35),tabel,3,0)))))))</f>
        <v>0</v>
      </c>
      <c r="D37" s="62" t="str">
        <f t="shared" si="6"/>
        <v/>
      </c>
      <c r="F37" s="9" t="str">
        <f t="shared" si="7"/>
        <v>VR</v>
      </c>
      <c r="G37" s="16">
        <f t="shared" si="10"/>
        <v>45751</v>
      </c>
      <c r="H37" s="24" t="b">
        <f>IF(Invulblad!$D$5="a",IF(VLOOKUP(MOD(G37+33,35),tabel,3)="R","",VLOOKUP(MOD(G37+33,35),tabel,3)),IF(Invulblad!$D$5="b",IF(VLOOKUP(MOD(G37+12,35),tabel,3)="R","",VLOOKUP(MOD(G37+12,35),tabel,3)),IF(Invulblad!$D$5="c",IF(VLOOKUP(MOD(G37+5,35),tabel,3)="R","",VLOOKUP(MOD(G37+5,35),tabel,3)),IF(Invulblad!$D$5="d",IF(VLOOKUP(MOD(G37+19,35),tabel,3)="R","",VLOOKUP(MOD(G37+19,35),tabel,3)),IF(Invulblad!$D$5="e",IF(VLOOKUP(MOD(G37+26,35),tabel,3,0)="R","",VLOOKUP(MOD(G37+26,35),tabel,3,0)))))))</f>
        <v>0</v>
      </c>
      <c r="I37" s="61" t="str">
        <f t="shared" si="8"/>
        <v/>
      </c>
    </row>
    <row r="38" spans="1:9" ht="24" customHeight="1" x14ac:dyDescent="0.35">
      <c r="A38" s="9" t="str">
        <f t="shared" si="0"/>
        <v>WO</v>
      </c>
      <c r="B38" s="16">
        <f t="shared" si="9"/>
        <v>45721</v>
      </c>
      <c r="C38" s="13" t="b">
        <f>IF(Invulblad!$D$5="a",IF(VLOOKUP(MOD(B38+33,35),tabel,3)="R","",VLOOKUP(MOD(B38+33,35),tabel,3)),IF(Invulblad!$D$5="b",IF(VLOOKUP(MOD(B38+12,35),tabel,3)="R","",VLOOKUP(MOD(B38+12,35),tabel,3)),IF(Invulblad!$D$5="c",IF(VLOOKUP(MOD(B38+5,35),tabel,3)="R","",VLOOKUP(MOD(B38+5,35),tabel,3)),IF(Invulblad!$D$5="d",IF(VLOOKUP(MOD(B38+19,35),tabel,3)="R","",VLOOKUP(MOD(B38+19,35),tabel,3)),IF(Invulblad!$D$5="e",IF(VLOOKUP(MOD(B38+26,35),tabel,3,0)="R","",VLOOKUP(MOD(B38+26,35),tabel,3,0)))))))</f>
        <v>0</v>
      </c>
      <c r="D38" s="62" t="str">
        <f t="shared" si="6"/>
        <v/>
      </c>
      <c r="F38" s="9" t="str">
        <f t="shared" si="7"/>
        <v>ZA</v>
      </c>
      <c r="G38" s="16">
        <f t="shared" si="10"/>
        <v>45752</v>
      </c>
      <c r="H38" s="24" t="b">
        <f>IF(Invulblad!$D$5="a",IF(VLOOKUP(MOD(G38+33,35),tabel,3)="R","",VLOOKUP(MOD(G38+33,35),tabel,3)),IF(Invulblad!$D$5="b",IF(VLOOKUP(MOD(G38+12,35),tabel,3)="R","",VLOOKUP(MOD(G38+12,35),tabel,3)),IF(Invulblad!$D$5="c",IF(VLOOKUP(MOD(G38+5,35),tabel,3)="R","",VLOOKUP(MOD(G38+5,35),tabel,3)),IF(Invulblad!$D$5="d",IF(VLOOKUP(MOD(G38+19,35),tabel,3)="R","",VLOOKUP(MOD(G38+19,35),tabel,3)),IF(Invulblad!$D$5="e",IF(VLOOKUP(MOD(G38+26,35),tabel,3,0)="R","",VLOOKUP(MOD(G38+26,35),tabel,3,0)))))))</f>
        <v>0</v>
      </c>
      <c r="I38" s="61" t="str">
        <f t="shared" si="8"/>
        <v/>
      </c>
    </row>
    <row r="39" spans="1:9" ht="24" customHeight="1" x14ac:dyDescent="0.35">
      <c r="A39" s="9" t="str">
        <f t="shared" si="0"/>
        <v>DO</v>
      </c>
      <c r="B39" s="16">
        <f t="shared" si="9"/>
        <v>45722</v>
      </c>
      <c r="C39" s="13" t="b">
        <f>IF(Invulblad!$D$5="a",IF(VLOOKUP(MOD(B39+33,35),tabel,3)="R","",VLOOKUP(MOD(B39+33,35),tabel,3)),IF(Invulblad!$D$5="b",IF(VLOOKUP(MOD(B39+12,35),tabel,3)="R","",VLOOKUP(MOD(B39+12,35),tabel,3)),IF(Invulblad!$D$5="c",IF(VLOOKUP(MOD(B39+5,35),tabel,3)="R","",VLOOKUP(MOD(B39+5,35),tabel,3)),IF(Invulblad!$D$5="d",IF(VLOOKUP(MOD(B39+19,35),tabel,3)="R","",VLOOKUP(MOD(B39+19,35),tabel,3)),IF(Invulblad!$D$5="e",IF(VLOOKUP(MOD(B39+26,35),tabel,3,0)="R","",VLOOKUP(MOD(B39+26,35),tabel,3,0)))))))</f>
        <v>0</v>
      </c>
      <c r="D39" s="62" t="str">
        <f t="shared" si="6"/>
        <v/>
      </c>
      <c r="F39" s="9" t="str">
        <f t="shared" si="7"/>
        <v>ZO</v>
      </c>
      <c r="G39" s="16">
        <f t="shared" si="10"/>
        <v>45753</v>
      </c>
      <c r="H39" s="24" t="b">
        <f>IF(Invulblad!$D$5="a",IF(VLOOKUP(MOD(G39+33,35),tabel,3)="R","",VLOOKUP(MOD(G39+33,35),tabel,3)),IF(Invulblad!$D$5="b",IF(VLOOKUP(MOD(G39+12,35),tabel,3)="R","",VLOOKUP(MOD(G39+12,35),tabel,3)),IF(Invulblad!$D$5="c",IF(VLOOKUP(MOD(G39+5,35),tabel,3)="R","",VLOOKUP(MOD(G39+5,35),tabel,3)),IF(Invulblad!$D$5="d",IF(VLOOKUP(MOD(G39+19,35),tabel,3)="R","",VLOOKUP(MOD(G39+19,35),tabel,3)),IF(Invulblad!$D$5="e",IF(VLOOKUP(MOD(G39+26,35),tabel,3,0)="R","",VLOOKUP(MOD(G39+26,35),tabel,3,0)))))))</f>
        <v>0</v>
      </c>
      <c r="I39" s="61" t="str">
        <f t="shared" si="8"/>
        <v/>
      </c>
    </row>
    <row r="40" spans="1:9" ht="24" customHeight="1" x14ac:dyDescent="0.35">
      <c r="A40" s="9" t="str">
        <f t="shared" si="0"/>
        <v>VR</v>
      </c>
      <c r="B40" s="16">
        <f t="shared" si="9"/>
        <v>45723</v>
      </c>
      <c r="C40" s="13" t="b">
        <f>IF(Invulblad!$D$5="a",IF(VLOOKUP(MOD(B40+33,35),tabel,3)="R","",VLOOKUP(MOD(B40+33,35),tabel,3)),IF(Invulblad!$D$5="b",IF(VLOOKUP(MOD(B40+12,35),tabel,3)="R","",VLOOKUP(MOD(B40+12,35),tabel,3)),IF(Invulblad!$D$5="c",IF(VLOOKUP(MOD(B40+5,35),tabel,3)="R","",VLOOKUP(MOD(B40+5,35),tabel,3)),IF(Invulblad!$D$5="d",IF(VLOOKUP(MOD(B40+19,35),tabel,3)="R","",VLOOKUP(MOD(B40+19,35),tabel,3)),IF(Invulblad!$D$5="e",IF(VLOOKUP(MOD(B40+26,35),tabel,3,0)="R","",VLOOKUP(MOD(B40+26,35),tabel,3,0)))))))</f>
        <v>0</v>
      </c>
      <c r="D40" s="62" t="str">
        <f t="shared" si="6"/>
        <v/>
      </c>
      <c r="F40" s="9" t="str">
        <f t="shared" si="7"/>
        <v>MA</v>
      </c>
      <c r="G40" s="16">
        <f t="shared" si="10"/>
        <v>45754</v>
      </c>
      <c r="H40" s="24" t="b">
        <f>IF(Invulblad!$D$5="a",IF(VLOOKUP(MOD(G40+33,35),tabel,3)="R","",VLOOKUP(MOD(G40+33,35),tabel,3)),IF(Invulblad!$D$5="b",IF(VLOOKUP(MOD(G40+12,35),tabel,3)="R","",VLOOKUP(MOD(G40+12,35),tabel,3)),IF(Invulblad!$D$5="c",IF(VLOOKUP(MOD(G40+5,35),tabel,3)="R","",VLOOKUP(MOD(G40+5,35),tabel,3)),IF(Invulblad!$D$5="d",IF(VLOOKUP(MOD(G40+19,35),tabel,3)="R","",VLOOKUP(MOD(G40+19,35),tabel,3)),IF(Invulblad!$D$5="e",IF(VLOOKUP(MOD(G40+26,35),tabel,3,0)="R","",VLOOKUP(MOD(G40+26,35),tabel,3,0)))))))</f>
        <v>0</v>
      </c>
      <c r="I40" s="61" t="str">
        <f t="shared" si="8"/>
        <v/>
      </c>
    </row>
    <row r="41" spans="1:9" ht="24" customHeight="1" x14ac:dyDescent="0.35">
      <c r="A41" s="9" t="str">
        <f t="shared" si="0"/>
        <v>ZA</v>
      </c>
      <c r="B41" s="16">
        <f t="shared" si="9"/>
        <v>45724</v>
      </c>
      <c r="C41" s="13" t="b">
        <f>IF(Invulblad!$D$5="a",IF(VLOOKUP(MOD(B41+33,35),tabel,3)="R","",VLOOKUP(MOD(B41+33,35),tabel,3)),IF(Invulblad!$D$5="b",IF(VLOOKUP(MOD(B41+12,35),tabel,3)="R","",VLOOKUP(MOD(B41+12,35),tabel,3)),IF(Invulblad!$D$5="c",IF(VLOOKUP(MOD(B41+5,35),tabel,3)="R","",VLOOKUP(MOD(B41+5,35),tabel,3)),IF(Invulblad!$D$5="d",IF(VLOOKUP(MOD(B41+19,35),tabel,3)="R","",VLOOKUP(MOD(B41+19,35),tabel,3)),IF(Invulblad!$D$5="e",IF(VLOOKUP(MOD(B41+26,35),tabel,3,0)="R","",VLOOKUP(MOD(B41+26,35),tabel,3,0)))))))</f>
        <v>0</v>
      </c>
      <c r="D41" s="62" t="str">
        <f t="shared" si="6"/>
        <v/>
      </c>
      <c r="F41" s="9" t="str">
        <f t="shared" si="7"/>
        <v>DI</v>
      </c>
      <c r="G41" s="16">
        <f t="shared" si="10"/>
        <v>45755</v>
      </c>
      <c r="H41" s="24" t="b">
        <f>IF(Invulblad!$D$5="a",IF(VLOOKUP(MOD(G41+33,35),tabel,3)="R","",VLOOKUP(MOD(G41+33,35),tabel,3)),IF(Invulblad!$D$5="b",IF(VLOOKUP(MOD(G41+12,35),tabel,3)="R","",VLOOKUP(MOD(G41+12,35),tabel,3)),IF(Invulblad!$D$5="c",IF(VLOOKUP(MOD(G41+5,35),tabel,3)="R","",VLOOKUP(MOD(G41+5,35),tabel,3)),IF(Invulblad!$D$5="d",IF(VLOOKUP(MOD(G41+19,35),tabel,3)="R","",VLOOKUP(MOD(G41+19,35),tabel,3)),IF(Invulblad!$D$5="e",IF(VLOOKUP(MOD(G41+26,35),tabel,3,0)="R","",VLOOKUP(MOD(G41+26,35),tabel,3,0)))))))</f>
        <v>0</v>
      </c>
      <c r="I41" s="61" t="str">
        <f t="shared" si="8"/>
        <v/>
      </c>
    </row>
    <row r="42" spans="1:9" ht="24" customHeight="1" x14ac:dyDescent="0.35">
      <c r="A42" s="9" t="str">
        <f t="shared" si="0"/>
        <v>ZO</v>
      </c>
      <c r="B42" s="16">
        <f t="shared" si="9"/>
        <v>45725</v>
      </c>
      <c r="C42" s="13" t="b">
        <f>IF(Invulblad!$D$5="a",IF(VLOOKUP(MOD(B42+33,35),tabel,3)="R","",VLOOKUP(MOD(B42+33,35),tabel,3)),IF(Invulblad!$D$5="b",IF(VLOOKUP(MOD(B42+12,35),tabel,3)="R","",VLOOKUP(MOD(B42+12,35),tabel,3)),IF(Invulblad!$D$5="c",IF(VLOOKUP(MOD(B42+5,35),tabel,3)="R","",VLOOKUP(MOD(B42+5,35),tabel,3)),IF(Invulblad!$D$5="d",IF(VLOOKUP(MOD(B42+19,35),tabel,3)="R","",VLOOKUP(MOD(B42+19,35),tabel,3)),IF(Invulblad!$D$5="e",IF(VLOOKUP(MOD(B42+26,35),tabel,3,0)="R","",VLOOKUP(MOD(B42+26,35),tabel,3,0)))))))</f>
        <v>0</v>
      </c>
      <c r="D42" s="62" t="str">
        <f t="shared" si="6"/>
        <v/>
      </c>
      <c r="F42" s="9" t="str">
        <f t="shared" si="7"/>
        <v>WO</v>
      </c>
      <c r="G42" s="16">
        <f t="shared" si="10"/>
        <v>45756</v>
      </c>
      <c r="H42" s="24" t="b">
        <f>IF(Invulblad!$D$5="a",IF(VLOOKUP(MOD(G42+33,35),tabel,3)="R","",VLOOKUP(MOD(G42+33,35),tabel,3)),IF(Invulblad!$D$5="b",IF(VLOOKUP(MOD(G42+12,35),tabel,3)="R","",VLOOKUP(MOD(G42+12,35),tabel,3)),IF(Invulblad!$D$5="c",IF(VLOOKUP(MOD(G42+5,35),tabel,3)="R","",VLOOKUP(MOD(G42+5,35),tabel,3)),IF(Invulblad!$D$5="d",IF(VLOOKUP(MOD(G42+19,35),tabel,3)="R","",VLOOKUP(MOD(G42+19,35),tabel,3)),IF(Invulblad!$D$5="e",IF(VLOOKUP(MOD(G42+26,35),tabel,3,0)="R","",VLOOKUP(MOD(G42+26,35),tabel,3,0)))))))</f>
        <v>0</v>
      </c>
      <c r="I42" s="61" t="str">
        <f t="shared" si="8"/>
        <v/>
      </c>
    </row>
    <row r="43" spans="1:9" ht="24" customHeight="1" x14ac:dyDescent="0.35">
      <c r="A43" s="9" t="str">
        <f t="shared" si="0"/>
        <v>MA</v>
      </c>
      <c r="B43" s="16">
        <f t="shared" si="9"/>
        <v>45726</v>
      </c>
      <c r="C43" s="13" t="b">
        <f>IF(Invulblad!$D$5="a",IF(VLOOKUP(MOD(B43+33,35),tabel,3)="R","",VLOOKUP(MOD(B43+33,35),tabel,3)),IF(Invulblad!$D$5="b",IF(VLOOKUP(MOD(B43+12,35),tabel,3)="R","",VLOOKUP(MOD(B43+12,35),tabel,3)),IF(Invulblad!$D$5="c",IF(VLOOKUP(MOD(B43+5,35),tabel,3)="R","",VLOOKUP(MOD(B43+5,35),tabel,3)),IF(Invulblad!$D$5="d",IF(VLOOKUP(MOD(B43+19,35),tabel,3)="R","",VLOOKUP(MOD(B43+19,35),tabel,3)),IF(Invulblad!$D$5="e",IF(VLOOKUP(MOD(B43+26,35),tabel,3,0)="R","",VLOOKUP(MOD(B43+26,35),tabel,3,0)))))))</f>
        <v>0</v>
      </c>
      <c r="D43" s="62" t="str">
        <f t="shared" si="6"/>
        <v/>
      </c>
      <c r="F43" s="9" t="str">
        <f t="shared" si="7"/>
        <v>DO</v>
      </c>
      <c r="G43" s="16">
        <f t="shared" si="10"/>
        <v>45757</v>
      </c>
      <c r="H43" s="24" t="b">
        <f>IF(Invulblad!$D$5="a",IF(VLOOKUP(MOD(G43+33,35),tabel,3)="R","",VLOOKUP(MOD(G43+33,35),tabel,3)),IF(Invulblad!$D$5="b",IF(VLOOKUP(MOD(G43+12,35),tabel,3)="R","",VLOOKUP(MOD(G43+12,35),tabel,3)),IF(Invulblad!$D$5="c",IF(VLOOKUP(MOD(G43+5,35),tabel,3)="R","",VLOOKUP(MOD(G43+5,35),tabel,3)),IF(Invulblad!$D$5="d",IF(VLOOKUP(MOD(G43+19,35),tabel,3)="R","",VLOOKUP(MOD(G43+19,35),tabel,3)),IF(Invulblad!$D$5="e",IF(VLOOKUP(MOD(G43+26,35),tabel,3,0)="R","",VLOOKUP(MOD(G43+26,35),tabel,3,0)))))))</f>
        <v>0</v>
      </c>
      <c r="I43" s="61" t="str">
        <f t="shared" si="8"/>
        <v/>
      </c>
    </row>
    <row r="44" spans="1:9" ht="24" customHeight="1" x14ac:dyDescent="0.35">
      <c r="A44" s="9" t="str">
        <f t="shared" si="0"/>
        <v>DI</v>
      </c>
      <c r="B44" s="16">
        <f t="shared" si="9"/>
        <v>45727</v>
      </c>
      <c r="C44" s="13" t="b">
        <f>IF(Invulblad!$D$5="a",IF(VLOOKUP(MOD(B44+33,35),tabel,3)="R","",VLOOKUP(MOD(B44+33,35),tabel,3)),IF(Invulblad!$D$5="b",IF(VLOOKUP(MOD(B44+12,35),tabel,3)="R","",VLOOKUP(MOD(B44+12,35),tabel,3)),IF(Invulblad!$D$5="c",IF(VLOOKUP(MOD(B44+5,35),tabel,3)="R","",VLOOKUP(MOD(B44+5,35),tabel,3)),IF(Invulblad!$D$5="d",IF(VLOOKUP(MOD(B44+19,35),tabel,3)="R","",VLOOKUP(MOD(B44+19,35),tabel,3)),IF(Invulblad!$D$5="e",IF(VLOOKUP(MOD(B44+26,35),tabel,3,0)="R","",VLOOKUP(MOD(B44+26,35),tabel,3,0)))))))</f>
        <v>0</v>
      </c>
      <c r="D44" s="62" t="str">
        <f t="shared" si="6"/>
        <v/>
      </c>
      <c r="F44" s="9" t="str">
        <f t="shared" si="7"/>
        <v>VR</v>
      </c>
      <c r="G44" s="16">
        <f t="shared" si="10"/>
        <v>45758</v>
      </c>
      <c r="H44" s="24" t="b">
        <f>IF(Invulblad!$D$5="a",IF(VLOOKUP(MOD(G44+33,35),tabel,3)="R","",VLOOKUP(MOD(G44+33,35),tabel,3)),IF(Invulblad!$D$5="b",IF(VLOOKUP(MOD(G44+12,35),tabel,3)="R","",VLOOKUP(MOD(G44+12,35),tabel,3)),IF(Invulblad!$D$5="c",IF(VLOOKUP(MOD(G44+5,35),tabel,3)="R","",VLOOKUP(MOD(G44+5,35),tabel,3)),IF(Invulblad!$D$5="d",IF(VLOOKUP(MOD(G44+19,35),tabel,3)="R","",VLOOKUP(MOD(G44+19,35),tabel,3)),IF(Invulblad!$D$5="e",IF(VLOOKUP(MOD(G44+26,35),tabel,3,0)="R","",VLOOKUP(MOD(G44+26,35),tabel,3,0)))))))</f>
        <v>0</v>
      </c>
      <c r="I44" s="61" t="str">
        <f t="shared" si="8"/>
        <v/>
      </c>
    </row>
    <row r="45" spans="1:9" ht="24" customHeight="1" x14ac:dyDescent="0.35">
      <c r="A45" s="9" t="str">
        <f t="shared" si="0"/>
        <v>WO</v>
      </c>
      <c r="B45" s="16">
        <f t="shared" si="9"/>
        <v>45728</v>
      </c>
      <c r="C45" s="13" t="b">
        <f>IF(Invulblad!$D$5="a",IF(VLOOKUP(MOD(B45+33,35),tabel,3)="R","",VLOOKUP(MOD(B45+33,35),tabel,3)),IF(Invulblad!$D$5="b",IF(VLOOKUP(MOD(B45+12,35),tabel,3)="R","",VLOOKUP(MOD(B45+12,35),tabel,3)),IF(Invulblad!$D$5="c",IF(VLOOKUP(MOD(B45+5,35),tabel,3)="R","",VLOOKUP(MOD(B45+5,35),tabel,3)),IF(Invulblad!$D$5="d",IF(VLOOKUP(MOD(B45+19,35),tabel,3)="R","",VLOOKUP(MOD(B45+19,35),tabel,3)),IF(Invulblad!$D$5="e",IF(VLOOKUP(MOD(B45+26,35),tabel,3,0)="R","",VLOOKUP(MOD(B45+26,35),tabel,3,0)))))))</f>
        <v>0</v>
      </c>
      <c r="D45" s="62" t="str">
        <f t="shared" si="6"/>
        <v/>
      </c>
      <c r="F45" s="9" t="str">
        <f t="shared" si="7"/>
        <v>ZA</v>
      </c>
      <c r="G45" s="16">
        <f t="shared" si="10"/>
        <v>45759</v>
      </c>
      <c r="H45" s="24" t="b">
        <f>IF(Invulblad!$D$5="a",IF(VLOOKUP(MOD(G45+33,35),tabel,3)="R","",VLOOKUP(MOD(G45+33,35),tabel,3)),IF(Invulblad!$D$5="b",IF(VLOOKUP(MOD(G45+12,35),tabel,3)="R","",VLOOKUP(MOD(G45+12,35),tabel,3)),IF(Invulblad!$D$5="c",IF(VLOOKUP(MOD(G45+5,35),tabel,3)="R","",VLOOKUP(MOD(G45+5,35),tabel,3)),IF(Invulblad!$D$5="d",IF(VLOOKUP(MOD(G45+19,35),tabel,3)="R","",VLOOKUP(MOD(G45+19,35),tabel,3)),IF(Invulblad!$D$5="e",IF(VLOOKUP(MOD(G45+26,35),tabel,3,0)="R","",VLOOKUP(MOD(G45+26,35),tabel,3,0)))))))</f>
        <v>0</v>
      </c>
      <c r="I45" s="61" t="str">
        <f t="shared" si="8"/>
        <v/>
      </c>
    </row>
    <row r="46" spans="1:9" ht="24" customHeight="1" x14ac:dyDescent="0.35">
      <c r="A46" s="9" t="str">
        <f t="shared" si="0"/>
        <v>DO</v>
      </c>
      <c r="B46" s="16">
        <f t="shared" si="9"/>
        <v>45729</v>
      </c>
      <c r="C46" s="13" t="b">
        <f>IF(Invulblad!$D$5="a",IF(VLOOKUP(MOD(B46+33,35),tabel,3)="R","",VLOOKUP(MOD(B46+33,35),tabel,3)),IF(Invulblad!$D$5="b",IF(VLOOKUP(MOD(B46+12,35),tabel,3)="R","",VLOOKUP(MOD(B46+12,35),tabel,3)),IF(Invulblad!$D$5="c",IF(VLOOKUP(MOD(B46+5,35),tabel,3)="R","",VLOOKUP(MOD(B46+5,35),tabel,3)),IF(Invulblad!$D$5="d",IF(VLOOKUP(MOD(B46+19,35),tabel,3)="R","",VLOOKUP(MOD(B46+19,35),tabel,3)),IF(Invulblad!$D$5="e",IF(VLOOKUP(MOD(B46+26,35),tabel,3,0)="R","",VLOOKUP(MOD(B46+26,35),tabel,3,0)))))))</f>
        <v>0</v>
      </c>
      <c r="D46" s="62" t="str">
        <f t="shared" si="6"/>
        <v/>
      </c>
      <c r="F46" s="9" t="str">
        <f t="shared" si="7"/>
        <v>ZO</v>
      </c>
      <c r="G46" s="16">
        <f t="shared" si="10"/>
        <v>45760</v>
      </c>
      <c r="H46" s="24" t="b">
        <f>IF(Invulblad!$D$5="a",IF(VLOOKUP(MOD(G46+33,35),tabel,3)="R","",VLOOKUP(MOD(G46+33,35),tabel,3)),IF(Invulblad!$D$5="b",IF(VLOOKUP(MOD(G46+12,35),tabel,3)="R","",VLOOKUP(MOD(G46+12,35),tabel,3)),IF(Invulblad!$D$5="c",IF(VLOOKUP(MOD(G46+5,35),tabel,3)="R","",VLOOKUP(MOD(G46+5,35),tabel,3)),IF(Invulblad!$D$5="d",IF(VLOOKUP(MOD(G46+19,35),tabel,3)="R","",VLOOKUP(MOD(G46+19,35),tabel,3)),IF(Invulblad!$D$5="e",IF(VLOOKUP(MOD(G46+26,35),tabel,3,0)="R","",VLOOKUP(MOD(G46+26,35),tabel,3,0)))))))</f>
        <v>0</v>
      </c>
      <c r="I46" s="61" t="str">
        <f t="shared" si="8"/>
        <v/>
      </c>
    </row>
    <row r="47" spans="1:9" ht="24" customHeight="1" x14ac:dyDescent="0.35">
      <c r="A47" s="9" t="str">
        <f t="shared" si="0"/>
        <v>VR</v>
      </c>
      <c r="B47" s="16">
        <f t="shared" si="9"/>
        <v>45730</v>
      </c>
      <c r="C47" s="13" t="b">
        <f>IF(Invulblad!$D$5="a",IF(VLOOKUP(MOD(B47+33,35),tabel,3)="R","",VLOOKUP(MOD(B47+33,35),tabel,3)),IF(Invulblad!$D$5="b",IF(VLOOKUP(MOD(B47+12,35),tabel,3)="R","",VLOOKUP(MOD(B47+12,35),tabel,3)),IF(Invulblad!$D$5="c",IF(VLOOKUP(MOD(B47+5,35),tabel,3)="R","",VLOOKUP(MOD(B47+5,35),tabel,3)),IF(Invulblad!$D$5="d",IF(VLOOKUP(MOD(B47+19,35),tabel,3)="R","",VLOOKUP(MOD(B47+19,35),tabel,3)),IF(Invulblad!$D$5="e",IF(VLOOKUP(MOD(B47+26,35),tabel,3,0)="R","",VLOOKUP(MOD(B47+26,35),tabel,3,0)))))))</f>
        <v>0</v>
      </c>
      <c r="D47" s="62" t="str">
        <f t="shared" si="6"/>
        <v/>
      </c>
      <c r="F47" s="9" t="str">
        <f t="shared" si="7"/>
        <v>MA</v>
      </c>
      <c r="G47" s="16">
        <f t="shared" si="10"/>
        <v>45761</v>
      </c>
      <c r="H47" s="24" t="b">
        <f>IF(Invulblad!$D$5="a",IF(VLOOKUP(MOD(G47+33,35),tabel,3)="R","",VLOOKUP(MOD(G47+33,35),tabel,3)),IF(Invulblad!$D$5="b",IF(VLOOKUP(MOD(G47+12,35),tabel,3)="R","",VLOOKUP(MOD(G47+12,35),tabel,3)),IF(Invulblad!$D$5="c",IF(VLOOKUP(MOD(G47+5,35),tabel,3)="R","",VLOOKUP(MOD(G47+5,35),tabel,3)),IF(Invulblad!$D$5="d",IF(VLOOKUP(MOD(G47+19,35),tabel,3)="R","",VLOOKUP(MOD(G47+19,35),tabel,3)),IF(Invulblad!$D$5="e",IF(VLOOKUP(MOD(G47+26,35),tabel,3,0)="R","",VLOOKUP(MOD(G47+26,35),tabel,3,0)))))))</f>
        <v>0</v>
      </c>
      <c r="I47" s="61" t="str">
        <f t="shared" si="8"/>
        <v/>
      </c>
    </row>
    <row r="48" spans="1:9" ht="24" customHeight="1" x14ac:dyDescent="0.35">
      <c r="A48" s="9" t="str">
        <f t="shared" si="0"/>
        <v>ZA</v>
      </c>
      <c r="B48" s="16">
        <f t="shared" si="9"/>
        <v>45731</v>
      </c>
      <c r="C48" s="13" t="b">
        <f>IF(Invulblad!$D$5="a",IF(VLOOKUP(MOD(B48+33,35),tabel,3)="R","",VLOOKUP(MOD(B48+33,35),tabel,3)),IF(Invulblad!$D$5="b",IF(VLOOKUP(MOD(B48+12,35),tabel,3)="R","",VLOOKUP(MOD(B48+12,35),tabel,3)),IF(Invulblad!$D$5="c",IF(VLOOKUP(MOD(B48+5,35),tabel,3)="R","",VLOOKUP(MOD(B48+5,35),tabel,3)),IF(Invulblad!$D$5="d",IF(VLOOKUP(MOD(B48+19,35),tabel,3)="R","",VLOOKUP(MOD(B48+19,35),tabel,3)),IF(Invulblad!$D$5="e",IF(VLOOKUP(MOD(B48+26,35),tabel,3,0)="R","",VLOOKUP(MOD(B48+26,35),tabel,3,0)))))))</f>
        <v>0</v>
      </c>
      <c r="D48" s="62" t="str">
        <f t="shared" si="6"/>
        <v/>
      </c>
      <c r="F48" s="9" t="str">
        <f t="shared" si="7"/>
        <v>DI</v>
      </c>
      <c r="G48" s="16">
        <f t="shared" si="10"/>
        <v>45762</v>
      </c>
      <c r="H48" s="24" t="b">
        <f>IF(Invulblad!$D$5="a",IF(VLOOKUP(MOD(G48+33,35),tabel,3)="R","",VLOOKUP(MOD(G48+33,35),tabel,3)),IF(Invulblad!$D$5="b",IF(VLOOKUP(MOD(G48+12,35),tabel,3)="R","",VLOOKUP(MOD(G48+12,35),tabel,3)),IF(Invulblad!$D$5="c",IF(VLOOKUP(MOD(G48+5,35),tabel,3)="R","",VLOOKUP(MOD(G48+5,35),tabel,3)),IF(Invulblad!$D$5="d",IF(VLOOKUP(MOD(G48+19,35),tabel,3)="R","",VLOOKUP(MOD(G48+19,35),tabel,3)),IF(Invulblad!$D$5="e",IF(VLOOKUP(MOD(G48+26,35),tabel,3,0)="R","",VLOOKUP(MOD(G48+26,35),tabel,3,0)))))))</f>
        <v>0</v>
      </c>
      <c r="I48" s="61" t="str">
        <f t="shared" si="8"/>
        <v/>
      </c>
    </row>
    <row r="49" spans="1:9" ht="24" customHeight="1" x14ac:dyDescent="0.35">
      <c r="A49" s="9" t="str">
        <f t="shared" si="0"/>
        <v>ZO</v>
      </c>
      <c r="B49" s="16">
        <f t="shared" si="9"/>
        <v>45732</v>
      </c>
      <c r="C49" s="13" t="b">
        <f>IF(Invulblad!$D$5="a",IF(VLOOKUP(MOD(B49+33,35),tabel,3)="R","",VLOOKUP(MOD(B49+33,35),tabel,3)),IF(Invulblad!$D$5="b",IF(VLOOKUP(MOD(B49+12,35),tabel,3)="R","",VLOOKUP(MOD(B49+12,35),tabel,3)),IF(Invulblad!$D$5="c",IF(VLOOKUP(MOD(B49+5,35),tabel,3)="R","",VLOOKUP(MOD(B49+5,35),tabel,3)),IF(Invulblad!$D$5="d",IF(VLOOKUP(MOD(B49+19,35),tabel,3)="R","",VLOOKUP(MOD(B49+19,35),tabel,3)),IF(Invulblad!$D$5="e",IF(VLOOKUP(MOD(B49+26,35),tabel,3,0)="R","",VLOOKUP(MOD(B49+26,35),tabel,3,0)))))))</f>
        <v>0</v>
      </c>
      <c r="D49" s="62" t="str">
        <f t="shared" si="6"/>
        <v/>
      </c>
      <c r="F49" s="9" t="str">
        <f t="shared" si="7"/>
        <v>WO</v>
      </c>
      <c r="G49" s="16">
        <f t="shared" si="10"/>
        <v>45763</v>
      </c>
      <c r="H49" s="24" t="b">
        <f>IF(Invulblad!$D$5="a",IF(VLOOKUP(MOD(G49+33,35),tabel,3)="R","",VLOOKUP(MOD(G49+33,35),tabel,3)),IF(Invulblad!$D$5="b",IF(VLOOKUP(MOD(G49+12,35),tabel,3)="R","",VLOOKUP(MOD(G49+12,35),tabel,3)),IF(Invulblad!$D$5="c",IF(VLOOKUP(MOD(G49+5,35),tabel,3)="R","",VLOOKUP(MOD(G49+5,35),tabel,3)),IF(Invulblad!$D$5="d",IF(VLOOKUP(MOD(G49+19,35),tabel,3)="R","",VLOOKUP(MOD(G49+19,35),tabel,3)),IF(Invulblad!$D$5="e",IF(VLOOKUP(MOD(G49+26,35),tabel,3,0)="R","",VLOOKUP(MOD(G49+26,35),tabel,3,0)))))))</f>
        <v>0</v>
      </c>
      <c r="I49" s="61" t="str">
        <f t="shared" si="8"/>
        <v/>
      </c>
    </row>
    <row r="50" spans="1:9" ht="24" customHeight="1" x14ac:dyDescent="0.35">
      <c r="A50" s="9" t="str">
        <f t="shared" si="0"/>
        <v>MA</v>
      </c>
      <c r="B50" s="16">
        <f t="shared" si="9"/>
        <v>45733</v>
      </c>
      <c r="C50" s="13" t="b">
        <f>IF(Invulblad!$D$5="a",IF(VLOOKUP(MOD(B50+33,35),tabel,3)="R","",VLOOKUP(MOD(B50+33,35),tabel,3)),IF(Invulblad!$D$5="b",IF(VLOOKUP(MOD(B50+12,35),tabel,3)="R","",VLOOKUP(MOD(B50+12,35),tabel,3)),IF(Invulblad!$D$5="c",IF(VLOOKUP(MOD(B50+5,35),tabel,3)="R","",VLOOKUP(MOD(B50+5,35),tabel,3)),IF(Invulblad!$D$5="d",IF(VLOOKUP(MOD(B50+19,35),tabel,3)="R","",VLOOKUP(MOD(B50+19,35),tabel,3)),IF(Invulblad!$D$5="e",IF(VLOOKUP(MOD(B50+26,35),tabel,3,0)="R","",VLOOKUP(MOD(B50+26,35),tabel,3,0)))))))</f>
        <v>0</v>
      </c>
      <c r="D50" s="62" t="str">
        <f t="shared" si="6"/>
        <v/>
      </c>
      <c r="F50" s="9" t="str">
        <f t="shared" si="7"/>
        <v>DO</v>
      </c>
      <c r="G50" s="16">
        <f t="shared" si="10"/>
        <v>45764</v>
      </c>
      <c r="H50" s="24" t="b">
        <f>IF(Invulblad!$D$5="a",IF(VLOOKUP(MOD(G50+33,35),tabel,3)="R","",VLOOKUP(MOD(G50+33,35),tabel,3)),IF(Invulblad!$D$5="b",IF(VLOOKUP(MOD(G50+12,35),tabel,3)="R","",VLOOKUP(MOD(G50+12,35),tabel,3)),IF(Invulblad!$D$5="c",IF(VLOOKUP(MOD(G50+5,35),tabel,3)="R","",VLOOKUP(MOD(G50+5,35),tabel,3)),IF(Invulblad!$D$5="d",IF(VLOOKUP(MOD(G50+19,35),tabel,3)="R","",VLOOKUP(MOD(G50+19,35),tabel,3)),IF(Invulblad!$D$5="e",IF(VLOOKUP(MOD(G50+26,35),tabel,3,0)="R","",VLOOKUP(MOD(G50+26,35),tabel,3,0)))))))</f>
        <v>0</v>
      </c>
      <c r="I50" s="61" t="str">
        <f t="shared" si="8"/>
        <v/>
      </c>
    </row>
    <row r="51" spans="1:9" ht="24" customHeight="1" x14ac:dyDescent="0.35">
      <c r="A51" s="9" t="str">
        <f t="shared" si="0"/>
        <v>DI</v>
      </c>
      <c r="B51" s="16">
        <f t="shared" si="9"/>
        <v>45734</v>
      </c>
      <c r="C51" s="13" t="b">
        <f>IF(Invulblad!$D$5="a",IF(VLOOKUP(MOD(B51+33,35),tabel,3)="R","",VLOOKUP(MOD(B51+33,35),tabel,3)),IF(Invulblad!$D$5="b",IF(VLOOKUP(MOD(B51+12,35),tabel,3)="R","",VLOOKUP(MOD(B51+12,35),tabel,3)),IF(Invulblad!$D$5="c",IF(VLOOKUP(MOD(B51+5,35),tabel,3)="R","",VLOOKUP(MOD(B51+5,35),tabel,3)),IF(Invulblad!$D$5="d",IF(VLOOKUP(MOD(B51+19,35),tabel,3)="R","",VLOOKUP(MOD(B51+19,35),tabel,3)),IF(Invulblad!$D$5="e",IF(VLOOKUP(MOD(B51+26,35),tabel,3,0)="R","",VLOOKUP(MOD(B51+26,35),tabel,3,0)))))))</f>
        <v>0</v>
      </c>
      <c r="D51" s="62" t="str">
        <f t="shared" si="6"/>
        <v/>
      </c>
      <c r="F51" s="9" t="str">
        <f t="shared" si="7"/>
        <v>VR</v>
      </c>
      <c r="G51" s="16">
        <f t="shared" si="10"/>
        <v>45765</v>
      </c>
      <c r="H51" s="24" t="b">
        <f>IF(Invulblad!$D$5="a",IF(VLOOKUP(MOD(G51+33,35),tabel,3)="R","",VLOOKUP(MOD(G51+33,35),tabel,3)),IF(Invulblad!$D$5="b",IF(VLOOKUP(MOD(G51+12,35),tabel,3)="R","",VLOOKUP(MOD(G51+12,35),tabel,3)),IF(Invulblad!$D$5="c",IF(VLOOKUP(MOD(G51+5,35),tabel,3)="R","",VLOOKUP(MOD(G51+5,35),tabel,3)),IF(Invulblad!$D$5="d",IF(VLOOKUP(MOD(G51+19,35),tabel,3)="R","",VLOOKUP(MOD(G51+19,35),tabel,3)),IF(Invulblad!$D$5="e",IF(VLOOKUP(MOD(G51+26,35),tabel,3,0)="R","",VLOOKUP(MOD(G51+26,35),tabel,3,0)))))))</f>
        <v>0</v>
      </c>
      <c r="I51" s="61" t="str">
        <f t="shared" si="8"/>
        <v/>
      </c>
    </row>
    <row r="52" spans="1:9" ht="24" customHeight="1" x14ac:dyDescent="0.35">
      <c r="A52" s="9" t="str">
        <f t="shared" si="0"/>
        <v>WO</v>
      </c>
      <c r="B52" s="16">
        <f t="shared" si="9"/>
        <v>45735</v>
      </c>
      <c r="C52" s="13" t="b">
        <f>IF(Invulblad!$D$5="a",IF(VLOOKUP(MOD(B52+33,35),tabel,3)="R","",VLOOKUP(MOD(B52+33,35),tabel,3)),IF(Invulblad!$D$5="b",IF(VLOOKUP(MOD(B52+12,35),tabel,3)="R","",VLOOKUP(MOD(B52+12,35),tabel,3)),IF(Invulblad!$D$5="c",IF(VLOOKUP(MOD(B52+5,35),tabel,3)="R","",VLOOKUP(MOD(B52+5,35),tabel,3)),IF(Invulblad!$D$5="d",IF(VLOOKUP(MOD(B52+19,35),tabel,3)="R","",VLOOKUP(MOD(B52+19,35),tabel,3)),IF(Invulblad!$D$5="e",IF(VLOOKUP(MOD(B52+26,35),tabel,3,0)="R","",VLOOKUP(MOD(B52+26,35),tabel,3,0)))))))</f>
        <v>0</v>
      </c>
      <c r="D52" s="62" t="str">
        <f t="shared" si="6"/>
        <v/>
      </c>
      <c r="F52" s="9" t="str">
        <f t="shared" si="7"/>
        <v>ZA</v>
      </c>
      <c r="G52" s="16">
        <f t="shared" si="10"/>
        <v>45766</v>
      </c>
      <c r="H52" s="24" t="b">
        <f>IF(Invulblad!$D$5="a",IF(VLOOKUP(MOD(G52+33,35),tabel,3)="R","",VLOOKUP(MOD(G52+33,35),tabel,3)),IF(Invulblad!$D$5="b",IF(VLOOKUP(MOD(G52+12,35),tabel,3)="R","",VLOOKUP(MOD(G52+12,35),tabel,3)),IF(Invulblad!$D$5="c",IF(VLOOKUP(MOD(G52+5,35),tabel,3)="R","",VLOOKUP(MOD(G52+5,35),tabel,3)),IF(Invulblad!$D$5="d",IF(VLOOKUP(MOD(G52+19,35),tabel,3)="R","",VLOOKUP(MOD(G52+19,35),tabel,3)),IF(Invulblad!$D$5="e",IF(VLOOKUP(MOD(G52+26,35),tabel,3,0)="R","",VLOOKUP(MOD(G52+26,35),tabel,3,0)))))))</f>
        <v>0</v>
      </c>
      <c r="I52" s="61" t="str">
        <f t="shared" si="8"/>
        <v/>
      </c>
    </row>
    <row r="53" spans="1:9" ht="24" customHeight="1" x14ac:dyDescent="0.35">
      <c r="A53" s="9" t="str">
        <f t="shared" si="0"/>
        <v>DO</v>
      </c>
      <c r="B53" s="16">
        <f t="shared" si="9"/>
        <v>45736</v>
      </c>
      <c r="C53" s="13" t="b">
        <f>IF(Invulblad!$D$5="a",IF(VLOOKUP(MOD(B53+33,35),tabel,3)="R","",VLOOKUP(MOD(B53+33,35),tabel,3)),IF(Invulblad!$D$5="b",IF(VLOOKUP(MOD(B53+12,35),tabel,3)="R","",VLOOKUP(MOD(B53+12,35),tabel,3)),IF(Invulblad!$D$5="c",IF(VLOOKUP(MOD(B53+5,35),tabel,3)="R","",VLOOKUP(MOD(B53+5,35),tabel,3)),IF(Invulblad!$D$5="d",IF(VLOOKUP(MOD(B53+19,35),tabel,3)="R","",VLOOKUP(MOD(B53+19,35),tabel,3)),IF(Invulblad!$D$5="e",IF(VLOOKUP(MOD(B53+26,35),tabel,3,0)="R","",VLOOKUP(MOD(B53+26,35),tabel,3,0)))))))</f>
        <v>0</v>
      </c>
      <c r="D53" s="62" t="str">
        <f t="shared" si="6"/>
        <v/>
      </c>
      <c r="F53" s="9" t="str">
        <f t="shared" si="7"/>
        <v>ZO</v>
      </c>
      <c r="G53" s="16">
        <f t="shared" si="10"/>
        <v>45767</v>
      </c>
      <c r="H53" s="24" t="b">
        <f>IF(Invulblad!$D$5="a",IF(VLOOKUP(MOD(G53+33,35),tabel,3)="R","",VLOOKUP(MOD(G53+33,35),tabel,3)),IF(Invulblad!$D$5="b",IF(VLOOKUP(MOD(G53+12,35),tabel,3)="R","",VLOOKUP(MOD(G53+12,35),tabel,3)),IF(Invulblad!$D$5="c",IF(VLOOKUP(MOD(G53+5,35),tabel,3)="R","",VLOOKUP(MOD(G53+5,35),tabel,3)),IF(Invulblad!$D$5="d",IF(VLOOKUP(MOD(G53+19,35),tabel,3)="R","",VLOOKUP(MOD(G53+19,35),tabel,3)),IF(Invulblad!$D$5="e",IF(VLOOKUP(MOD(G53+26,35),tabel,3,0)="R","",VLOOKUP(MOD(G53+26,35),tabel,3,0)))))))</f>
        <v>0</v>
      </c>
      <c r="I53" s="61" t="str">
        <f t="shared" si="8"/>
        <v>Pasen</v>
      </c>
    </row>
    <row r="54" spans="1:9" ht="24" customHeight="1" x14ac:dyDescent="0.35">
      <c r="A54" s="9" t="str">
        <f t="shared" si="0"/>
        <v>VR</v>
      </c>
      <c r="B54" s="16">
        <f t="shared" si="9"/>
        <v>45737</v>
      </c>
      <c r="C54" s="13" t="b">
        <f>IF(Invulblad!$D$5="a",IF(VLOOKUP(MOD(B54+33,35),tabel,3)="R","",VLOOKUP(MOD(B54+33,35),tabel,3)),IF(Invulblad!$D$5="b",IF(VLOOKUP(MOD(B54+12,35),tabel,3)="R","",VLOOKUP(MOD(B54+12,35),tabel,3)),IF(Invulblad!$D$5="c",IF(VLOOKUP(MOD(B54+5,35),tabel,3)="R","",VLOOKUP(MOD(B54+5,35),tabel,3)),IF(Invulblad!$D$5="d",IF(VLOOKUP(MOD(B54+19,35),tabel,3)="R","",VLOOKUP(MOD(B54+19,35),tabel,3)),IF(Invulblad!$D$5="e",IF(VLOOKUP(MOD(B54+26,35),tabel,3,0)="R","",VLOOKUP(MOD(B54+26,35),tabel,3,0)))))))</f>
        <v>0</v>
      </c>
      <c r="D54" s="62" t="str">
        <f t="shared" si="6"/>
        <v/>
      </c>
      <c r="F54" s="9" t="str">
        <f t="shared" si="7"/>
        <v>MA</v>
      </c>
      <c r="G54" s="16">
        <f t="shared" si="10"/>
        <v>45768</v>
      </c>
      <c r="H54" s="24" t="b">
        <f>IF(Invulblad!$D$5="a",IF(VLOOKUP(MOD(G54+33,35),tabel,3)="R","",VLOOKUP(MOD(G54+33,35),tabel,3)),IF(Invulblad!$D$5="b",IF(VLOOKUP(MOD(G54+12,35),tabel,3)="R","",VLOOKUP(MOD(G54+12,35),tabel,3)),IF(Invulblad!$D$5="c",IF(VLOOKUP(MOD(G54+5,35),tabel,3)="R","",VLOOKUP(MOD(G54+5,35),tabel,3)),IF(Invulblad!$D$5="d",IF(VLOOKUP(MOD(G54+19,35),tabel,3)="R","",VLOOKUP(MOD(G54+19,35),tabel,3)),IF(Invulblad!$D$5="e",IF(VLOOKUP(MOD(G54+26,35),tabel,3,0)="R","",VLOOKUP(MOD(G54+26,35),tabel,3,0)))))))</f>
        <v>0</v>
      </c>
      <c r="I54" s="61" t="str">
        <f t="shared" si="8"/>
        <v>Paasmaandag</v>
      </c>
    </row>
    <row r="55" spans="1:9" ht="24" customHeight="1" x14ac:dyDescent="0.35">
      <c r="A55" s="9" t="str">
        <f t="shared" si="0"/>
        <v>ZA</v>
      </c>
      <c r="B55" s="16">
        <f t="shared" si="9"/>
        <v>45738</v>
      </c>
      <c r="C55" s="13" t="b">
        <f>IF(Invulblad!$D$5="a",IF(VLOOKUP(MOD(B55+33,35),tabel,3)="R","",VLOOKUP(MOD(B55+33,35),tabel,3)),IF(Invulblad!$D$5="b",IF(VLOOKUP(MOD(B55+12,35),tabel,3)="R","",VLOOKUP(MOD(B55+12,35),tabel,3)),IF(Invulblad!$D$5="c",IF(VLOOKUP(MOD(B55+5,35),tabel,3)="R","",VLOOKUP(MOD(B55+5,35),tabel,3)),IF(Invulblad!$D$5="d",IF(VLOOKUP(MOD(B55+19,35),tabel,3)="R","",VLOOKUP(MOD(B55+19,35),tabel,3)),IF(Invulblad!$D$5="e",IF(VLOOKUP(MOD(B55+26,35),tabel,3,0)="R","",VLOOKUP(MOD(B55+26,35),tabel,3,0)))))))</f>
        <v>0</v>
      </c>
      <c r="D55" s="62" t="str">
        <f t="shared" si="6"/>
        <v/>
      </c>
      <c r="F55" s="9" t="str">
        <f t="shared" si="7"/>
        <v>DI</v>
      </c>
      <c r="G55" s="16">
        <f t="shared" si="10"/>
        <v>45769</v>
      </c>
      <c r="H55" s="24" t="b">
        <f>IF(Invulblad!$D$5="a",IF(VLOOKUP(MOD(G55+33,35),tabel,3)="R","",VLOOKUP(MOD(G55+33,35),tabel,3)),IF(Invulblad!$D$5="b",IF(VLOOKUP(MOD(G55+12,35),tabel,3)="R","",VLOOKUP(MOD(G55+12,35),tabel,3)),IF(Invulblad!$D$5="c",IF(VLOOKUP(MOD(G55+5,35),tabel,3)="R","",VLOOKUP(MOD(G55+5,35),tabel,3)),IF(Invulblad!$D$5="d",IF(VLOOKUP(MOD(G55+19,35),tabel,3)="R","",VLOOKUP(MOD(G55+19,35),tabel,3)),IF(Invulblad!$D$5="e",IF(VLOOKUP(MOD(G55+26,35),tabel,3,0)="R","",VLOOKUP(MOD(G55+26,35),tabel,3,0)))))))</f>
        <v>0</v>
      </c>
      <c r="I55" s="61" t="str">
        <f t="shared" si="8"/>
        <v/>
      </c>
    </row>
    <row r="56" spans="1:9" ht="24" customHeight="1" x14ac:dyDescent="0.35">
      <c r="A56" s="9" t="str">
        <f t="shared" si="0"/>
        <v>ZO</v>
      </c>
      <c r="B56" s="16">
        <f t="shared" si="9"/>
        <v>45739</v>
      </c>
      <c r="C56" s="13" t="b">
        <f>IF(Invulblad!$D$5="a",IF(VLOOKUP(MOD(B56+33,35),tabel,3)="R","",VLOOKUP(MOD(B56+33,35),tabel,3)),IF(Invulblad!$D$5="b",IF(VLOOKUP(MOD(B56+12,35),tabel,3)="R","",VLOOKUP(MOD(B56+12,35),tabel,3)),IF(Invulblad!$D$5="c",IF(VLOOKUP(MOD(B56+5,35),tabel,3)="R","",VLOOKUP(MOD(B56+5,35),tabel,3)),IF(Invulblad!$D$5="d",IF(VLOOKUP(MOD(B56+19,35),tabel,3)="R","",VLOOKUP(MOD(B56+19,35),tabel,3)),IF(Invulblad!$D$5="e",IF(VLOOKUP(MOD(B56+26,35),tabel,3,0)="R","",VLOOKUP(MOD(B56+26,35),tabel,3,0)))))))</f>
        <v>0</v>
      </c>
      <c r="D56" s="62" t="str">
        <f t="shared" si="6"/>
        <v/>
      </c>
      <c r="F56" s="9" t="str">
        <f t="shared" si="7"/>
        <v>WO</v>
      </c>
      <c r="G56" s="16">
        <f t="shared" si="10"/>
        <v>45770</v>
      </c>
      <c r="H56" s="24" t="b">
        <f>IF(Invulblad!$D$5="a",IF(VLOOKUP(MOD(G56+33,35),tabel,3)="R","",VLOOKUP(MOD(G56+33,35),tabel,3)),IF(Invulblad!$D$5="b",IF(VLOOKUP(MOD(G56+12,35),tabel,3)="R","",VLOOKUP(MOD(G56+12,35),tabel,3)),IF(Invulblad!$D$5="c",IF(VLOOKUP(MOD(G56+5,35),tabel,3)="R","",VLOOKUP(MOD(G56+5,35),tabel,3)),IF(Invulblad!$D$5="d",IF(VLOOKUP(MOD(G56+19,35),tabel,3)="R","",VLOOKUP(MOD(G56+19,35),tabel,3)),IF(Invulblad!$D$5="e",IF(VLOOKUP(MOD(G56+26,35),tabel,3,0)="R","",VLOOKUP(MOD(G56+26,35),tabel,3,0)))))))</f>
        <v>0</v>
      </c>
      <c r="I56" s="61" t="str">
        <f t="shared" si="8"/>
        <v/>
      </c>
    </row>
    <row r="57" spans="1:9" ht="24" customHeight="1" x14ac:dyDescent="0.35">
      <c r="A57" s="9" t="str">
        <f t="shared" si="0"/>
        <v>MA</v>
      </c>
      <c r="B57" s="16">
        <f t="shared" si="9"/>
        <v>45740</v>
      </c>
      <c r="C57" s="13" t="b">
        <f>IF(Invulblad!$D$5="a",IF(VLOOKUP(MOD(B57+33,35),tabel,3)="R","",VLOOKUP(MOD(B57+33,35),tabel,3)),IF(Invulblad!$D$5="b",IF(VLOOKUP(MOD(B57+12,35),tabel,3)="R","",VLOOKUP(MOD(B57+12,35),tabel,3)),IF(Invulblad!$D$5="c",IF(VLOOKUP(MOD(B57+5,35),tabel,3)="R","",VLOOKUP(MOD(B57+5,35),tabel,3)),IF(Invulblad!$D$5="d",IF(VLOOKUP(MOD(B57+19,35),tabel,3)="R","",VLOOKUP(MOD(B57+19,35),tabel,3)),IF(Invulblad!$D$5="e",IF(VLOOKUP(MOD(B57+26,35),tabel,3,0)="R","",VLOOKUP(MOD(B57+26,35),tabel,3,0)))))))</f>
        <v>0</v>
      </c>
      <c r="D57" s="62" t="str">
        <f t="shared" si="6"/>
        <v/>
      </c>
      <c r="F57" s="9" t="str">
        <f t="shared" si="7"/>
        <v>DO</v>
      </c>
      <c r="G57" s="16">
        <f t="shared" si="10"/>
        <v>45771</v>
      </c>
      <c r="H57" s="24" t="b">
        <f>IF(Invulblad!$D$5="a",IF(VLOOKUP(MOD(G57+33,35),tabel,3)="R","",VLOOKUP(MOD(G57+33,35),tabel,3)),IF(Invulblad!$D$5="b",IF(VLOOKUP(MOD(G57+12,35),tabel,3)="R","",VLOOKUP(MOD(G57+12,35),tabel,3)),IF(Invulblad!$D$5="c",IF(VLOOKUP(MOD(G57+5,35),tabel,3)="R","",VLOOKUP(MOD(G57+5,35),tabel,3)),IF(Invulblad!$D$5="d",IF(VLOOKUP(MOD(G57+19,35),tabel,3)="R","",VLOOKUP(MOD(G57+19,35),tabel,3)),IF(Invulblad!$D$5="e",IF(VLOOKUP(MOD(G57+26,35),tabel,3,0)="R","",VLOOKUP(MOD(G57+26,35),tabel,3,0)))))))</f>
        <v>0</v>
      </c>
      <c r="I57" s="61" t="str">
        <f t="shared" si="8"/>
        <v/>
      </c>
    </row>
    <row r="58" spans="1:9" ht="24" customHeight="1" x14ac:dyDescent="0.35">
      <c r="A58" s="9" t="str">
        <f t="shared" si="0"/>
        <v>DI</v>
      </c>
      <c r="B58" s="16">
        <f t="shared" si="9"/>
        <v>45741</v>
      </c>
      <c r="C58" s="13" t="b">
        <f>IF(Invulblad!$D$5="a",IF(VLOOKUP(MOD(B58+33,35),tabel,3)="R","",VLOOKUP(MOD(B58+33,35),tabel,3)),IF(Invulblad!$D$5="b",IF(VLOOKUP(MOD(B58+12,35),tabel,3)="R","",VLOOKUP(MOD(B58+12,35),tabel,3)),IF(Invulblad!$D$5="c",IF(VLOOKUP(MOD(B58+5,35),tabel,3)="R","",VLOOKUP(MOD(B58+5,35),tabel,3)),IF(Invulblad!$D$5="d",IF(VLOOKUP(MOD(B58+19,35),tabel,3)="R","",VLOOKUP(MOD(B58+19,35),tabel,3)),IF(Invulblad!$D$5="e",IF(VLOOKUP(MOD(B58+26,35),tabel,3,0)="R","",VLOOKUP(MOD(B58+26,35),tabel,3,0)))))))</f>
        <v>0</v>
      </c>
      <c r="D58" s="62" t="str">
        <f t="shared" si="6"/>
        <v/>
      </c>
      <c r="F58" s="9" t="str">
        <f t="shared" si="7"/>
        <v>VR</v>
      </c>
      <c r="G58" s="16">
        <f t="shared" si="10"/>
        <v>45772</v>
      </c>
      <c r="H58" s="24" t="b">
        <f>IF(Invulblad!$D$5="a",IF(VLOOKUP(MOD(G58+33,35),tabel,3)="R","",VLOOKUP(MOD(G58+33,35),tabel,3)),IF(Invulblad!$D$5="b",IF(VLOOKUP(MOD(G58+12,35),tabel,3)="R","",VLOOKUP(MOD(G58+12,35),tabel,3)),IF(Invulblad!$D$5="c",IF(VLOOKUP(MOD(G58+5,35),tabel,3)="R","",VLOOKUP(MOD(G58+5,35),tabel,3)),IF(Invulblad!$D$5="d",IF(VLOOKUP(MOD(G58+19,35),tabel,3)="R","",VLOOKUP(MOD(G58+19,35),tabel,3)),IF(Invulblad!$D$5="e",IF(VLOOKUP(MOD(G58+26,35),tabel,3,0)="R","",VLOOKUP(MOD(G58+26,35),tabel,3,0)))))))</f>
        <v>0</v>
      </c>
      <c r="I58" s="61" t="str">
        <f t="shared" si="8"/>
        <v/>
      </c>
    </row>
    <row r="59" spans="1:9" ht="24" customHeight="1" x14ac:dyDescent="0.35">
      <c r="A59" s="9" t="str">
        <f t="shared" si="0"/>
        <v>WO</v>
      </c>
      <c r="B59" s="16">
        <f t="shared" si="9"/>
        <v>45742</v>
      </c>
      <c r="C59" s="13" t="b">
        <f>IF(Invulblad!$D$5="a",IF(VLOOKUP(MOD(B59+33,35),tabel,3)="R","",VLOOKUP(MOD(B59+33,35),tabel,3)),IF(Invulblad!$D$5="b",IF(VLOOKUP(MOD(B59+12,35),tabel,3)="R","",VLOOKUP(MOD(B59+12,35),tabel,3)),IF(Invulblad!$D$5="c",IF(VLOOKUP(MOD(B59+5,35),tabel,3)="R","",VLOOKUP(MOD(B59+5,35),tabel,3)),IF(Invulblad!$D$5="d",IF(VLOOKUP(MOD(B59+19,35),tabel,3)="R","",VLOOKUP(MOD(B59+19,35),tabel,3)),IF(Invulblad!$D$5="e",IF(VLOOKUP(MOD(B59+26,35),tabel,3,0)="R","",VLOOKUP(MOD(B59+26,35),tabel,3,0)))))))</f>
        <v>0</v>
      </c>
      <c r="D59" s="62" t="str">
        <f t="shared" si="6"/>
        <v/>
      </c>
      <c r="F59" s="9" t="str">
        <f t="shared" si="7"/>
        <v>ZA</v>
      </c>
      <c r="G59" s="16">
        <f t="shared" si="10"/>
        <v>45773</v>
      </c>
      <c r="H59" s="24" t="b">
        <f>IF(Invulblad!$D$5="a",IF(VLOOKUP(MOD(G59+33,35),tabel,3)="R","",VLOOKUP(MOD(G59+33,35),tabel,3)),IF(Invulblad!$D$5="b",IF(VLOOKUP(MOD(G59+12,35),tabel,3)="R","",VLOOKUP(MOD(G59+12,35),tabel,3)),IF(Invulblad!$D$5="c",IF(VLOOKUP(MOD(G59+5,35),tabel,3)="R","",VLOOKUP(MOD(G59+5,35),tabel,3)),IF(Invulblad!$D$5="d",IF(VLOOKUP(MOD(G59+19,35),tabel,3)="R","",VLOOKUP(MOD(G59+19,35),tabel,3)),IF(Invulblad!$D$5="e",IF(VLOOKUP(MOD(G59+26,35),tabel,3,0)="R","",VLOOKUP(MOD(G59+26,35),tabel,3,0)))))))</f>
        <v>0</v>
      </c>
      <c r="I59" s="61" t="str">
        <f t="shared" si="8"/>
        <v/>
      </c>
    </row>
    <row r="60" spans="1:9" ht="24" customHeight="1" x14ac:dyDescent="0.35">
      <c r="A60" s="9" t="str">
        <f t="shared" si="0"/>
        <v>DO</v>
      </c>
      <c r="B60" s="16">
        <f t="shared" si="9"/>
        <v>45743</v>
      </c>
      <c r="C60" s="13" t="b">
        <f>IF(Invulblad!$D$5="a",IF(VLOOKUP(MOD(B60+33,35),tabel,3)="R","",VLOOKUP(MOD(B60+33,35),tabel,3)),IF(Invulblad!$D$5="b",IF(VLOOKUP(MOD(B60+12,35),tabel,3)="R","",VLOOKUP(MOD(B60+12,35),tabel,3)),IF(Invulblad!$D$5="c",IF(VLOOKUP(MOD(B60+5,35),tabel,3)="R","",VLOOKUP(MOD(B60+5,35),tabel,3)),IF(Invulblad!$D$5="d",IF(VLOOKUP(MOD(B60+19,35),tabel,3)="R","",VLOOKUP(MOD(B60+19,35),tabel,3)),IF(Invulblad!$D$5="e",IF(VLOOKUP(MOD(B60+26,35),tabel,3,0)="R","",VLOOKUP(MOD(B60+26,35),tabel,3,0)))))))</f>
        <v>0</v>
      </c>
      <c r="D60" s="62" t="str">
        <f t="shared" si="6"/>
        <v/>
      </c>
      <c r="F60" s="9" t="str">
        <f t="shared" si="7"/>
        <v>ZO</v>
      </c>
      <c r="G60" s="16">
        <f t="shared" si="10"/>
        <v>45774</v>
      </c>
      <c r="H60" s="24" t="b">
        <f>IF(Invulblad!$D$5="a",IF(VLOOKUP(MOD(G60+33,35),tabel,3)="R","",VLOOKUP(MOD(G60+33,35),tabel,3)),IF(Invulblad!$D$5="b",IF(VLOOKUP(MOD(G60+12,35),tabel,3)="R","",VLOOKUP(MOD(G60+12,35),tabel,3)),IF(Invulblad!$D$5="c",IF(VLOOKUP(MOD(G60+5,35),tabel,3)="R","",VLOOKUP(MOD(G60+5,35),tabel,3)),IF(Invulblad!$D$5="d",IF(VLOOKUP(MOD(G60+19,35),tabel,3)="R","",VLOOKUP(MOD(G60+19,35),tabel,3)),IF(Invulblad!$D$5="e",IF(VLOOKUP(MOD(G60+26,35),tabel,3,0)="R","",VLOOKUP(MOD(G60+26,35),tabel,3,0)))))))</f>
        <v>0</v>
      </c>
      <c r="I60" s="61" t="str">
        <f t="shared" si="8"/>
        <v/>
      </c>
    </row>
    <row r="61" spans="1:9" ht="24" customHeight="1" x14ac:dyDescent="0.35">
      <c r="A61" s="9" t="str">
        <f t="shared" si="0"/>
        <v>VR</v>
      </c>
      <c r="B61" s="16">
        <f t="shared" si="9"/>
        <v>45744</v>
      </c>
      <c r="C61" s="13" t="b">
        <f>IF(Invulblad!$D$5="a",IF(VLOOKUP(MOD(B61+33,35),tabel,3)="R","",VLOOKUP(MOD(B61+33,35),tabel,3)),IF(Invulblad!$D$5="b",IF(VLOOKUP(MOD(B61+12,35),tabel,3)="R","",VLOOKUP(MOD(B61+12,35),tabel,3)),IF(Invulblad!$D$5="c",IF(VLOOKUP(MOD(B61+5,35),tabel,3)="R","",VLOOKUP(MOD(B61+5,35),tabel,3)),IF(Invulblad!$D$5="d",IF(VLOOKUP(MOD(B61+19,35),tabel,3)="R","",VLOOKUP(MOD(B61+19,35),tabel,3)),IF(Invulblad!$D$5="e",IF(VLOOKUP(MOD(B61+26,35),tabel,3,0)="R","",VLOOKUP(MOD(B61+26,35),tabel,3,0)))))))</f>
        <v>0</v>
      </c>
      <c r="D61" s="62" t="str">
        <f t="shared" si="6"/>
        <v/>
      </c>
      <c r="F61" s="9" t="str">
        <f t="shared" si="7"/>
        <v>MA</v>
      </c>
      <c r="G61" s="16">
        <f t="shared" si="10"/>
        <v>45775</v>
      </c>
      <c r="H61" s="24" t="b">
        <f>IF(Invulblad!$D$5="a",IF(VLOOKUP(MOD(G61+33,35),tabel,3)="R","",VLOOKUP(MOD(G61+33,35),tabel,3)),IF(Invulblad!$D$5="b",IF(VLOOKUP(MOD(G61+12,35),tabel,3)="R","",VLOOKUP(MOD(G61+12,35),tabel,3)),IF(Invulblad!$D$5="c",IF(VLOOKUP(MOD(G61+5,35),tabel,3)="R","",VLOOKUP(MOD(G61+5,35),tabel,3)),IF(Invulblad!$D$5="d",IF(VLOOKUP(MOD(G61+19,35),tabel,3)="R","",VLOOKUP(MOD(G61+19,35),tabel,3)),IF(Invulblad!$D$5="e",IF(VLOOKUP(MOD(G61+26,35),tabel,3,0)="R","",VLOOKUP(MOD(G61+26,35),tabel,3,0)))))))</f>
        <v>0</v>
      </c>
      <c r="I61" s="61" t="str">
        <f t="shared" si="8"/>
        <v/>
      </c>
    </row>
    <row r="62" spans="1:9" ht="24" customHeight="1" x14ac:dyDescent="0.35">
      <c r="A62" s="9" t="str">
        <f t="shared" si="0"/>
        <v>ZA</v>
      </c>
      <c r="B62" s="16">
        <f t="shared" si="9"/>
        <v>45745</v>
      </c>
      <c r="C62" s="13" t="b">
        <f>IF(Invulblad!$D$5="a",IF(VLOOKUP(MOD(B62+33,35),tabel,3)="R","",VLOOKUP(MOD(B62+33,35),tabel,3)),IF(Invulblad!$D$5="b",IF(VLOOKUP(MOD(B62+12,35),tabel,3)="R","",VLOOKUP(MOD(B62+12,35),tabel,3)),IF(Invulblad!$D$5="c",IF(VLOOKUP(MOD(B62+5,35),tabel,3)="R","",VLOOKUP(MOD(B62+5,35),tabel,3)),IF(Invulblad!$D$5="d",IF(VLOOKUP(MOD(B62+19,35),tabel,3)="R","",VLOOKUP(MOD(B62+19,35),tabel,3)),IF(Invulblad!$D$5="e",IF(VLOOKUP(MOD(B62+26,35),tabel,3,0)="R","",VLOOKUP(MOD(B62+26,35),tabel,3,0)))))))</f>
        <v>0</v>
      </c>
      <c r="D62" s="62" t="str">
        <f t="shared" si="6"/>
        <v/>
      </c>
      <c r="F62" s="9" t="str">
        <f t="shared" si="7"/>
        <v>DI</v>
      </c>
      <c r="G62" s="16">
        <f t="shared" si="10"/>
        <v>45776</v>
      </c>
      <c r="H62" s="24" t="b">
        <f>IF(Invulblad!$D$5="a",IF(VLOOKUP(MOD(G62+33,35),tabel,3)="R","",VLOOKUP(MOD(G62+33,35),tabel,3)),IF(Invulblad!$D$5="b",IF(VLOOKUP(MOD(G62+12,35),tabel,3)="R","",VLOOKUP(MOD(G62+12,35),tabel,3)),IF(Invulblad!$D$5="c",IF(VLOOKUP(MOD(G62+5,35),tabel,3)="R","",VLOOKUP(MOD(G62+5,35),tabel,3)),IF(Invulblad!$D$5="d",IF(VLOOKUP(MOD(G62+19,35),tabel,3)="R","",VLOOKUP(MOD(G62+19,35),tabel,3)),IF(Invulblad!$D$5="e",IF(VLOOKUP(MOD(G62+26,35),tabel,3,0)="R","",VLOOKUP(MOD(G62+26,35),tabel,3,0)))))))</f>
        <v>0</v>
      </c>
      <c r="I62" s="61" t="str">
        <f t="shared" si="8"/>
        <v/>
      </c>
    </row>
    <row r="63" spans="1:9" ht="24" customHeight="1" x14ac:dyDescent="0.35">
      <c r="A63" s="9" t="str">
        <f t="shared" si="0"/>
        <v>ZO</v>
      </c>
      <c r="B63" s="16">
        <f t="shared" si="9"/>
        <v>45746</v>
      </c>
      <c r="C63" s="13" t="b">
        <f>IF(Invulblad!$D$5="a",IF(VLOOKUP(MOD(B63+33,35),tabel,3)="R","",VLOOKUP(MOD(B63+33,35),tabel,3)),IF(Invulblad!$D$5="b",IF(VLOOKUP(MOD(B63+12,35),tabel,3)="R","",VLOOKUP(MOD(B63+12,35),tabel,3)),IF(Invulblad!$D$5="c",IF(VLOOKUP(MOD(B63+5,35),tabel,3)="R","",VLOOKUP(MOD(B63+5,35),tabel,3)),IF(Invulblad!$D$5="d",IF(VLOOKUP(MOD(B63+19,35),tabel,3)="R","",VLOOKUP(MOD(B63+19,35),tabel,3)),IF(Invulblad!$D$5="e",IF(VLOOKUP(MOD(B63+26,35),tabel,3,0)="R","",VLOOKUP(MOD(B63+26,35),tabel,3,0)))))))</f>
        <v>0</v>
      </c>
      <c r="D63" s="62" t="str">
        <f t="shared" si="6"/>
        <v/>
      </c>
      <c r="F63" s="9" t="str">
        <f t="shared" si="7"/>
        <v>WO</v>
      </c>
      <c r="G63" s="16">
        <f t="shared" si="10"/>
        <v>45777</v>
      </c>
      <c r="H63" s="24" t="b">
        <f>IF(Invulblad!$D$5="a",IF(VLOOKUP(MOD(G63+33,35),tabel,3)="R","",VLOOKUP(MOD(G63+33,35),tabel,3)),IF(Invulblad!$D$5="b",IF(VLOOKUP(MOD(G63+12,35),tabel,3)="R","",VLOOKUP(MOD(G63+12,35),tabel,3)),IF(Invulblad!$D$5="c",IF(VLOOKUP(MOD(G63+5,35),tabel,3)="R","",VLOOKUP(MOD(G63+5,35),tabel,3)),IF(Invulblad!$D$5="d",IF(VLOOKUP(MOD(G63+19,35),tabel,3)="R","",VLOOKUP(MOD(G63+19,35),tabel,3)),IF(Invulblad!$D$5="e",IF(VLOOKUP(MOD(G63+26,35),tabel,3,0)="R","",VLOOKUP(MOD(G63+26,35),tabel,3,0)))))))</f>
        <v>0</v>
      </c>
      <c r="I63" s="61" t="str">
        <f t="shared" si="8"/>
        <v/>
      </c>
    </row>
    <row r="64" spans="1:9" ht="24" customHeight="1" thickBot="1" x14ac:dyDescent="0.4">
      <c r="A64" s="10" t="str">
        <f t="shared" si="0"/>
        <v>MA</v>
      </c>
      <c r="B64" s="17">
        <f t="shared" si="9"/>
        <v>45747</v>
      </c>
      <c r="C64" s="14" t="b">
        <f>IF(Invulblad!$D$5="a",IF(VLOOKUP(MOD(B64+33,35),tabel,3)="R","",VLOOKUP(MOD(B64+33,35),tabel,3)),IF(Invulblad!$D$5="b",IF(VLOOKUP(MOD(B64+12,35),tabel,3)="R","",VLOOKUP(MOD(B64+12,35),tabel,3)),IF(Invulblad!$D$5="c",IF(VLOOKUP(MOD(B64+5,35),tabel,3)="R","",VLOOKUP(MOD(B64+5,35),tabel,3)),IF(Invulblad!$D$5="d",IF(VLOOKUP(MOD(B64+19,35),tabel,3)="R","",VLOOKUP(MOD(B64+19,35),tabel,3)),IF(Invulblad!$D$5="e",IF(VLOOKUP(MOD(B64+26,35),tabel,3,0)="R","",VLOOKUP(MOD(B64+26,35),tabel,3,0)))))))</f>
        <v>0</v>
      </c>
      <c r="D64" s="63" t="str">
        <f t="shared" si="6"/>
        <v/>
      </c>
      <c r="F64" s="10"/>
      <c r="G64" s="17"/>
      <c r="H64" s="14"/>
      <c r="I64" s="63"/>
    </row>
    <row r="65" spans="1:9" ht="21.75" customHeight="1" thickBot="1" x14ac:dyDescent="0.25">
      <c r="A65" s="105" t="str">
        <f>Invulblad!$D$5</f>
        <v>D1</v>
      </c>
      <c r="B65" s="195" t="s">
        <v>6</v>
      </c>
      <c r="C65" s="196"/>
      <c r="D65" s="101">
        <f>B66</f>
        <v>45778</v>
      </c>
      <c r="F65" s="105" t="str">
        <f>Invulblad!$D$5</f>
        <v>D1</v>
      </c>
      <c r="G65" s="195" t="s">
        <v>6</v>
      </c>
      <c r="H65" s="196"/>
      <c r="I65" s="100">
        <f>G66</f>
        <v>45809</v>
      </c>
    </row>
    <row r="66" spans="1:9" ht="24" customHeight="1" x14ac:dyDescent="0.35">
      <c r="A66" s="25" t="str">
        <f t="shared" si="0"/>
        <v>DO</v>
      </c>
      <c r="B66" s="26">
        <f>G63+1</f>
        <v>45778</v>
      </c>
      <c r="C66" s="24" t="b">
        <f>IF(Invulblad!$D$5="a",IF(VLOOKUP(MOD(B66+33,35),tabel,3)="R","",VLOOKUP(MOD(B66+33,35),tabel,3)),IF(Invulblad!$D$5="b",IF(VLOOKUP(MOD(B66+12,35),tabel,3)="R","",VLOOKUP(MOD(B66+12,35),tabel,3)),IF(Invulblad!$D$5="c",IF(VLOOKUP(MOD(B66+5,35),tabel,3)="R","",VLOOKUP(MOD(B66+5,35),tabel,3)),IF(Invulblad!$D$5="d",IF(VLOOKUP(MOD(B66+19,35),tabel,3)="R","",VLOOKUP(MOD(B66+19,35),tabel,3)),IF(Invulblad!$D$5="e",IF(VLOOKUP(MOD(B66+26,35),tabel,3,0)="R","",VLOOKUP(MOD(B66+26,35),tabel,3,0)))))))</f>
        <v>0</v>
      </c>
      <c r="D66" s="61" t="str">
        <f t="shared" ref="D66:D96" si="11">VLOOKUP(B66,jaar,8,TRUE)</f>
        <v>Feest v.d. arbeid</v>
      </c>
      <c r="F66" s="8" t="str">
        <f t="shared" ref="F66:F95" si="12">VLOOKUP(MOD(G66+12,28),tabel,2,0)</f>
        <v>ZO</v>
      </c>
      <c r="G66" s="15">
        <f>B96+1</f>
        <v>45809</v>
      </c>
      <c r="H66" s="24" t="b">
        <f>IF(Invulblad!$D$5="a",IF(VLOOKUP(MOD(G66+33,35),tabel,3)="R","",VLOOKUP(MOD(G66+33,35),tabel,3)),IF(Invulblad!$D$5="b",IF(VLOOKUP(MOD(G66+12,35),tabel,3)="R","",VLOOKUP(MOD(G66+12,35),tabel,3)),IF(Invulblad!$D$5="c",IF(VLOOKUP(MOD(G66+5,35),tabel,3)="R","",VLOOKUP(MOD(G66+5,35),tabel,3)),IF(Invulblad!$D$5="d",IF(VLOOKUP(MOD(G66+19,35),tabel,3)="R","",VLOOKUP(MOD(G66+19,35),tabel,3)),IF(Invulblad!$D$5="e",IF(VLOOKUP(MOD(G66+26,35),tabel,3,0)="R","",VLOOKUP(MOD(G66+26,35),tabel,3,0)))))))</f>
        <v>0</v>
      </c>
      <c r="I66" s="61" t="str">
        <f t="shared" ref="I66:I95" si="13">VLOOKUP(G66,jaar,8,TRUE)</f>
        <v/>
      </c>
    </row>
    <row r="67" spans="1:9" ht="24" customHeight="1" x14ac:dyDescent="0.35">
      <c r="A67" s="9" t="str">
        <f t="shared" si="0"/>
        <v>VR</v>
      </c>
      <c r="B67" s="16">
        <f>B66+1</f>
        <v>45779</v>
      </c>
      <c r="C67" s="13" t="b">
        <f>IF(Invulblad!$D$5="a",IF(VLOOKUP(MOD(B67+33,35),tabel,3)="R","",VLOOKUP(MOD(B67+33,35),tabel,3)),IF(Invulblad!$D$5="b",IF(VLOOKUP(MOD(B67+12,35),tabel,3)="R","",VLOOKUP(MOD(B67+12,35),tabel,3)),IF(Invulblad!$D$5="c",IF(VLOOKUP(MOD(B67+5,35),tabel,3)="R","",VLOOKUP(MOD(B67+5,35),tabel,3)),IF(Invulblad!$D$5="d",IF(VLOOKUP(MOD(B67+19,35),tabel,3)="R","",VLOOKUP(MOD(B67+19,35),tabel,3)),IF(Invulblad!$D$5="e",IF(VLOOKUP(MOD(B67+26,35),tabel,3,0)="R","",VLOOKUP(MOD(B67+26,35),tabel,3,0)))))))</f>
        <v>0</v>
      </c>
      <c r="D67" s="62" t="str">
        <f t="shared" si="11"/>
        <v/>
      </c>
      <c r="F67" s="9" t="str">
        <f t="shared" si="12"/>
        <v>MA</v>
      </c>
      <c r="G67" s="16">
        <f>G66+1</f>
        <v>45810</v>
      </c>
      <c r="H67" s="24" t="b">
        <f>IF(Invulblad!$D$5="a",IF(VLOOKUP(MOD(G67+33,35),tabel,3)="R","",VLOOKUP(MOD(G67+33,35),tabel,3)),IF(Invulblad!$D$5="b",IF(VLOOKUP(MOD(G67+12,35),tabel,3)="R","",VLOOKUP(MOD(G67+12,35),tabel,3)),IF(Invulblad!$D$5="c",IF(VLOOKUP(MOD(G67+5,35),tabel,3)="R","",VLOOKUP(MOD(G67+5,35),tabel,3)),IF(Invulblad!$D$5="d",IF(VLOOKUP(MOD(G67+19,35),tabel,3)="R","",VLOOKUP(MOD(G67+19,35),tabel,3)),IF(Invulblad!$D$5="e",IF(VLOOKUP(MOD(G67+26,35),tabel,3,0)="R","",VLOOKUP(MOD(G67+26,35),tabel,3,0)))))))</f>
        <v>0</v>
      </c>
      <c r="I67" s="61" t="str">
        <f t="shared" si="13"/>
        <v/>
      </c>
    </row>
    <row r="68" spans="1:9" ht="24" customHeight="1" x14ac:dyDescent="0.35">
      <c r="A68" s="9" t="str">
        <f t="shared" ref="A68:A131" si="14">VLOOKUP(MOD(B68+12,28),tabel,2,0)</f>
        <v>ZA</v>
      </c>
      <c r="B68" s="16">
        <f t="shared" ref="B68:B96" si="15">B67+1</f>
        <v>45780</v>
      </c>
      <c r="C68" s="13" t="b">
        <f>IF(Invulblad!$D$5="a",IF(VLOOKUP(MOD(B68+33,35),tabel,3)="R","",VLOOKUP(MOD(B68+33,35),tabel,3)),IF(Invulblad!$D$5="b",IF(VLOOKUP(MOD(B68+12,35),tabel,3)="R","",VLOOKUP(MOD(B68+12,35),tabel,3)),IF(Invulblad!$D$5="c",IF(VLOOKUP(MOD(B68+5,35),tabel,3)="R","",VLOOKUP(MOD(B68+5,35),tabel,3)),IF(Invulblad!$D$5="d",IF(VLOOKUP(MOD(B68+19,35),tabel,3)="R","",VLOOKUP(MOD(B68+19,35),tabel,3)),IF(Invulblad!$D$5="e",IF(VLOOKUP(MOD(B68+26,35),tabel,3,0)="R","",VLOOKUP(MOD(B68+26,35),tabel,3,0)))))))</f>
        <v>0</v>
      </c>
      <c r="D68" s="62" t="str">
        <f t="shared" si="11"/>
        <v/>
      </c>
      <c r="F68" s="9" t="str">
        <f t="shared" si="12"/>
        <v>DI</v>
      </c>
      <c r="G68" s="16">
        <f t="shared" ref="G68:G95" si="16">G67+1</f>
        <v>45811</v>
      </c>
      <c r="H68" s="24" t="b">
        <f>IF(Invulblad!$D$5="a",IF(VLOOKUP(MOD(G68+33,35),tabel,3)="R","",VLOOKUP(MOD(G68+33,35),tabel,3)),IF(Invulblad!$D$5="b",IF(VLOOKUP(MOD(G68+12,35),tabel,3)="R","",VLOOKUP(MOD(G68+12,35),tabel,3)),IF(Invulblad!$D$5="c",IF(VLOOKUP(MOD(G68+5,35),tabel,3)="R","",VLOOKUP(MOD(G68+5,35),tabel,3)),IF(Invulblad!$D$5="d",IF(VLOOKUP(MOD(G68+19,35),tabel,3)="R","",VLOOKUP(MOD(G68+19,35),tabel,3)),IF(Invulblad!$D$5="e",IF(VLOOKUP(MOD(G68+26,35),tabel,3,0)="R","",VLOOKUP(MOD(G68+26,35),tabel,3,0)))))))</f>
        <v>0</v>
      </c>
      <c r="I68" s="61" t="str">
        <f t="shared" si="13"/>
        <v/>
      </c>
    </row>
    <row r="69" spans="1:9" ht="24" customHeight="1" x14ac:dyDescent="0.35">
      <c r="A69" s="9" t="str">
        <f t="shared" si="14"/>
        <v>ZO</v>
      </c>
      <c r="B69" s="16">
        <f t="shared" si="15"/>
        <v>45781</v>
      </c>
      <c r="C69" s="13" t="b">
        <f>IF(Invulblad!$D$5="a",IF(VLOOKUP(MOD(B69+33,35),tabel,3)="R","",VLOOKUP(MOD(B69+33,35),tabel,3)),IF(Invulblad!$D$5="b",IF(VLOOKUP(MOD(B69+12,35),tabel,3)="R","",VLOOKUP(MOD(B69+12,35),tabel,3)),IF(Invulblad!$D$5="c",IF(VLOOKUP(MOD(B69+5,35),tabel,3)="R","",VLOOKUP(MOD(B69+5,35),tabel,3)),IF(Invulblad!$D$5="d",IF(VLOOKUP(MOD(B69+19,35),tabel,3)="R","",VLOOKUP(MOD(B69+19,35),tabel,3)),IF(Invulblad!$D$5="e",IF(VLOOKUP(MOD(B69+26,35),tabel,3,0)="R","",VLOOKUP(MOD(B69+26,35),tabel,3,0)))))))</f>
        <v>0</v>
      </c>
      <c r="D69" s="62" t="str">
        <f t="shared" si="11"/>
        <v/>
      </c>
      <c r="F69" s="9" t="str">
        <f t="shared" si="12"/>
        <v>WO</v>
      </c>
      <c r="G69" s="16">
        <f t="shared" si="16"/>
        <v>45812</v>
      </c>
      <c r="H69" s="24" t="b">
        <f>IF(Invulblad!$D$5="a",IF(VLOOKUP(MOD(G69+33,35),tabel,3)="R","",VLOOKUP(MOD(G69+33,35),tabel,3)),IF(Invulblad!$D$5="b",IF(VLOOKUP(MOD(G69+12,35),tabel,3)="R","",VLOOKUP(MOD(G69+12,35),tabel,3)),IF(Invulblad!$D$5="c",IF(VLOOKUP(MOD(G69+5,35),tabel,3)="R","",VLOOKUP(MOD(G69+5,35),tabel,3)),IF(Invulblad!$D$5="d",IF(VLOOKUP(MOD(G69+19,35),tabel,3)="R","",VLOOKUP(MOD(G69+19,35),tabel,3)),IF(Invulblad!$D$5="e",IF(VLOOKUP(MOD(G69+26,35),tabel,3,0)="R","",VLOOKUP(MOD(G69+26,35),tabel,3,0)))))))</f>
        <v>0</v>
      </c>
      <c r="I69" s="61" t="str">
        <f t="shared" si="13"/>
        <v/>
      </c>
    </row>
    <row r="70" spans="1:9" ht="24" customHeight="1" x14ac:dyDescent="0.35">
      <c r="A70" s="9" t="str">
        <f t="shared" si="14"/>
        <v>MA</v>
      </c>
      <c r="B70" s="16">
        <f t="shared" si="15"/>
        <v>45782</v>
      </c>
      <c r="C70" s="13" t="b">
        <f>IF(Invulblad!$D$5="a",IF(VLOOKUP(MOD(B70+33,35),tabel,3)="R","",VLOOKUP(MOD(B70+33,35),tabel,3)),IF(Invulblad!$D$5="b",IF(VLOOKUP(MOD(B70+12,35),tabel,3)="R","",VLOOKUP(MOD(B70+12,35),tabel,3)),IF(Invulblad!$D$5="c",IF(VLOOKUP(MOD(B70+5,35),tabel,3)="R","",VLOOKUP(MOD(B70+5,35),tabel,3)),IF(Invulblad!$D$5="d",IF(VLOOKUP(MOD(B70+19,35),tabel,3)="R","",VLOOKUP(MOD(B70+19,35),tabel,3)),IF(Invulblad!$D$5="e",IF(VLOOKUP(MOD(B70+26,35),tabel,3,0)="R","",VLOOKUP(MOD(B70+26,35),tabel,3,0)))))))</f>
        <v>0</v>
      </c>
      <c r="D70" s="62" t="str">
        <f t="shared" si="11"/>
        <v/>
      </c>
      <c r="F70" s="9" t="str">
        <f t="shared" si="12"/>
        <v>DO</v>
      </c>
      <c r="G70" s="16">
        <f t="shared" si="16"/>
        <v>45813</v>
      </c>
      <c r="H70" s="24" t="b">
        <f>IF(Invulblad!$D$5="a",IF(VLOOKUP(MOD(G70+33,35),tabel,3)="R","",VLOOKUP(MOD(G70+33,35),tabel,3)),IF(Invulblad!$D$5="b",IF(VLOOKUP(MOD(G70+12,35),tabel,3)="R","",VLOOKUP(MOD(G70+12,35),tabel,3)),IF(Invulblad!$D$5="c",IF(VLOOKUP(MOD(G70+5,35),tabel,3)="R","",VLOOKUP(MOD(G70+5,35),tabel,3)),IF(Invulblad!$D$5="d",IF(VLOOKUP(MOD(G70+19,35),tabel,3)="R","",VLOOKUP(MOD(G70+19,35),tabel,3)),IF(Invulblad!$D$5="e",IF(VLOOKUP(MOD(G70+26,35),tabel,3,0)="R","",VLOOKUP(MOD(G70+26,35),tabel,3,0)))))))</f>
        <v>0</v>
      </c>
      <c r="I70" s="61" t="str">
        <f t="shared" si="13"/>
        <v/>
      </c>
    </row>
    <row r="71" spans="1:9" ht="24" customHeight="1" x14ac:dyDescent="0.35">
      <c r="A71" s="9" t="str">
        <f t="shared" si="14"/>
        <v>DI</v>
      </c>
      <c r="B71" s="16">
        <f t="shared" si="15"/>
        <v>45783</v>
      </c>
      <c r="C71" s="13" t="b">
        <f>IF(Invulblad!$D$5="a",IF(VLOOKUP(MOD(B71+33,35),tabel,3)="R","",VLOOKUP(MOD(B71+33,35),tabel,3)),IF(Invulblad!$D$5="b",IF(VLOOKUP(MOD(B71+12,35),tabel,3)="R","",VLOOKUP(MOD(B71+12,35),tabel,3)),IF(Invulblad!$D$5="c",IF(VLOOKUP(MOD(B71+5,35),tabel,3)="R","",VLOOKUP(MOD(B71+5,35),tabel,3)),IF(Invulblad!$D$5="d",IF(VLOOKUP(MOD(B71+19,35),tabel,3)="R","",VLOOKUP(MOD(B71+19,35),tabel,3)),IF(Invulblad!$D$5="e",IF(VLOOKUP(MOD(B71+26,35),tabel,3,0)="R","",VLOOKUP(MOD(B71+26,35),tabel,3,0)))))))</f>
        <v>0</v>
      </c>
      <c r="D71" s="62" t="str">
        <f t="shared" si="11"/>
        <v/>
      </c>
      <c r="F71" s="9" t="str">
        <f t="shared" si="12"/>
        <v>VR</v>
      </c>
      <c r="G71" s="16">
        <f t="shared" si="16"/>
        <v>45814</v>
      </c>
      <c r="H71" s="24" t="b">
        <f>IF(Invulblad!$D$5="a",IF(VLOOKUP(MOD(G71+33,35),tabel,3)="R","",VLOOKUP(MOD(G71+33,35),tabel,3)),IF(Invulblad!$D$5="b",IF(VLOOKUP(MOD(G71+12,35),tabel,3)="R","",VLOOKUP(MOD(G71+12,35),tabel,3)),IF(Invulblad!$D$5="c",IF(VLOOKUP(MOD(G71+5,35),tabel,3)="R","",VLOOKUP(MOD(G71+5,35),tabel,3)),IF(Invulblad!$D$5="d",IF(VLOOKUP(MOD(G71+19,35),tabel,3)="R","",VLOOKUP(MOD(G71+19,35),tabel,3)),IF(Invulblad!$D$5="e",IF(VLOOKUP(MOD(G71+26,35),tabel,3,0)="R","",VLOOKUP(MOD(G71+26,35),tabel,3,0)))))))</f>
        <v>0</v>
      </c>
      <c r="I71" s="61" t="str">
        <f t="shared" si="13"/>
        <v/>
      </c>
    </row>
    <row r="72" spans="1:9" ht="24" customHeight="1" x14ac:dyDescent="0.35">
      <c r="A72" s="9" t="str">
        <f t="shared" si="14"/>
        <v>WO</v>
      </c>
      <c r="B72" s="16">
        <f t="shared" si="15"/>
        <v>45784</v>
      </c>
      <c r="C72" s="13" t="b">
        <f>IF(Invulblad!$D$5="a",IF(VLOOKUP(MOD(B72+33,35),tabel,3)="R","",VLOOKUP(MOD(B72+33,35),tabel,3)),IF(Invulblad!$D$5="b",IF(VLOOKUP(MOD(B72+12,35),tabel,3)="R","",VLOOKUP(MOD(B72+12,35),tabel,3)),IF(Invulblad!$D$5="c",IF(VLOOKUP(MOD(B72+5,35),tabel,3)="R","",VLOOKUP(MOD(B72+5,35),tabel,3)),IF(Invulblad!$D$5="d",IF(VLOOKUP(MOD(B72+19,35),tabel,3)="R","",VLOOKUP(MOD(B72+19,35),tabel,3)),IF(Invulblad!$D$5="e",IF(VLOOKUP(MOD(B72+26,35),tabel,3,0)="R","",VLOOKUP(MOD(B72+26,35),tabel,3,0)))))))</f>
        <v>0</v>
      </c>
      <c r="D72" s="62" t="str">
        <f t="shared" si="11"/>
        <v/>
      </c>
      <c r="F72" s="9" t="str">
        <f t="shared" si="12"/>
        <v>ZA</v>
      </c>
      <c r="G72" s="16">
        <f t="shared" si="16"/>
        <v>45815</v>
      </c>
      <c r="H72" s="24" t="b">
        <f>IF(Invulblad!$D$5="a",IF(VLOOKUP(MOD(G72+33,35),tabel,3)="R","",VLOOKUP(MOD(G72+33,35),tabel,3)),IF(Invulblad!$D$5="b",IF(VLOOKUP(MOD(G72+12,35),tabel,3)="R","",VLOOKUP(MOD(G72+12,35),tabel,3)),IF(Invulblad!$D$5="c",IF(VLOOKUP(MOD(G72+5,35),tabel,3)="R","",VLOOKUP(MOD(G72+5,35),tabel,3)),IF(Invulblad!$D$5="d",IF(VLOOKUP(MOD(G72+19,35),tabel,3)="R","",VLOOKUP(MOD(G72+19,35),tabel,3)),IF(Invulblad!$D$5="e",IF(VLOOKUP(MOD(G72+26,35),tabel,3,0)="R","",VLOOKUP(MOD(G72+26,35),tabel,3,0)))))))</f>
        <v>0</v>
      </c>
      <c r="I72" s="61" t="str">
        <f t="shared" si="13"/>
        <v/>
      </c>
    </row>
    <row r="73" spans="1:9" ht="24" customHeight="1" x14ac:dyDescent="0.35">
      <c r="A73" s="9" t="str">
        <f t="shared" si="14"/>
        <v>DO</v>
      </c>
      <c r="B73" s="16">
        <f t="shared" si="15"/>
        <v>45785</v>
      </c>
      <c r="C73" s="13" t="b">
        <f>IF(Invulblad!$D$5="a",IF(VLOOKUP(MOD(B73+33,35),tabel,3)="R","",VLOOKUP(MOD(B73+33,35),tabel,3)),IF(Invulblad!$D$5="b",IF(VLOOKUP(MOD(B73+12,35),tabel,3)="R","",VLOOKUP(MOD(B73+12,35),tabel,3)),IF(Invulblad!$D$5="c",IF(VLOOKUP(MOD(B73+5,35),tabel,3)="R","",VLOOKUP(MOD(B73+5,35),tabel,3)),IF(Invulblad!$D$5="d",IF(VLOOKUP(MOD(B73+19,35),tabel,3)="R","",VLOOKUP(MOD(B73+19,35),tabel,3)),IF(Invulblad!$D$5="e",IF(VLOOKUP(MOD(B73+26,35),tabel,3,0)="R","",VLOOKUP(MOD(B73+26,35),tabel,3,0)))))))</f>
        <v>0</v>
      </c>
      <c r="D73" s="62" t="str">
        <f t="shared" si="11"/>
        <v/>
      </c>
      <c r="F73" s="9" t="str">
        <f t="shared" si="12"/>
        <v>ZO</v>
      </c>
      <c r="G73" s="16">
        <f t="shared" si="16"/>
        <v>45816</v>
      </c>
      <c r="H73" s="24" t="b">
        <f>IF(Invulblad!$D$5="a",IF(VLOOKUP(MOD(G73+33,35),tabel,3)="R","",VLOOKUP(MOD(G73+33,35),tabel,3)),IF(Invulblad!$D$5="b",IF(VLOOKUP(MOD(G73+12,35),tabel,3)="R","",VLOOKUP(MOD(G73+12,35),tabel,3)),IF(Invulblad!$D$5="c",IF(VLOOKUP(MOD(G73+5,35),tabel,3)="R","",VLOOKUP(MOD(G73+5,35),tabel,3)),IF(Invulblad!$D$5="d",IF(VLOOKUP(MOD(G73+19,35),tabel,3)="R","",VLOOKUP(MOD(G73+19,35),tabel,3)),IF(Invulblad!$D$5="e",IF(VLOOKUP(MOD(G73+26,35),tabel,3,0)="R","",VLOOKUP(MOD(G73+26,35),tabel,3,0)))))))</f>
        <v>0</v>
      </c>
      <c r="I73" s="61" t="str">
        <f t="shared" si="13"/>
        <v>Pinksteren</v>
      </c>
    </row>
    <row r="74" spans="1:9" ht="24" customHeight="1" x14ac:dyDescent="0.35">
      <c r="A74" s="9" t="str">
        <f t="shared" si="14"/>
        <v>VR</v>
      </c>
      <c r="B74" s="16">
        <f t="shared" si="15"/>
        <v>45786</v>
      </c>
      <c r="C74" s="13" t="b">
        <f>IF(Invulblad!$D$5="a",IF(VLOOKUP(MOD(B74+33,35),tabel,3)="R","",VLOOKUP(MOD(B74+33,35),tabel,3)),IF(Invulblad!$D$5="b",IF(VLOOKUP(MOD(B74+12,35),tabel,3)="R","",VLOOKUP(MOD(B74+12,35),tabel,3)),IF(Invulblad!$D$5="c",IF(VLOOKUP(MOD(B74+5,35),tabel,3)="R","",VLOOKUP(MOD(B74+5,35),tabel,3)),IF(Invulblad!$D$5="d",IF(VLOOKUP(MOD(B74+19,35),tabel,3)="R","",VLOOKUP(MOD(B74+19,35),tabel,3)),IF(Invulblad!$D$5="e",IF(VLOOKUP(MOD(B74+26,35),tabel,3,0)="R","",VLOOKUP(MOD(B74+26,35),tabel,3,0)))))))</f>
        <v>0</v>
      </c>
      <c r="D74" s="62" t="str">
        <f t="shared" si="11"/>
        <v/>
      </c>
      <c r="F74" s="9" t="str">
        <f t="shared" si="12"/>
        <v>MA</v>
      </c>
      <c r="G74" s="16">
        <f t="shared" si="16"/>
        <v>45817</v>
      </c>
      <c r="H74" s="24" t="b">
        <f>IF(Invulblad!$D$5="a",IF(VLOOKUP(MOD(G74+33,35),tabel,3)="R","",VLOOKUP(MOD(G74+33,35),tabel,3)),IF(Invulblad!$D$5="b",IF(VLOOKUP(MOD(G74+12,35),tabel,3)="R","",VLOOKUP(MOD(G74+12,35),tabel,3)),IF(Invulblad!$D$5="c",IF(VLOOKUP(MOD(G74+5,35),tabel,3)="R","",VLOOKUP(MOD(G74+5,35),tabel,3)),IF(Invulblad!$D$5="d",IF(VLOOKUP(MOD(G74+19,35),tabel,3)="R","",VLOOKUP(MOD(G74+19,35),tabel,3)),IF(Invulblad!$D$5="e",IF(VLOOKUP(MOD(G74+26,35),tabel,3,0)="R","",VLOOKUP(MOD(G74+26,35),tabel,3,0)))))))</f>
        <v>0</v>
      </c>
      <c r="I74" s="61" t="str">
        <f t="shared" si="13"/>
        <v>Pinkstermaandag</v>
      </c>
    </row>
    <row r="75" spans="1:9" ht="24" customHeight="1" x14ac:dyDescent="0.35">
      <c r="A75" s="9" t="str">
        <f t="shared" si="14"/>
        <v>ZA</v>
      </c>
      <c r="B75" s="16">
        <f t="shared" si="15"/>
        <v>45787</v>
      </c>
      <c r="C75" s="13" t="b">
        <f>IF(Invulblad!$D$5="a",IF(VLOOKUP(MOD(B75+33,35),tabel,3)="R","",VLOOKUP(MOD(B75+33,35),tabel,3)),IF(Invulblad!$D$5="b",IF(VLOOKUP(MOD(B75+12,35),tabel,3)="R","",VLOOKUP(MOD(B75+12,35),tabel,3)),IF(Invulblad!$D$5="c",IF(VLOOKUP(MOD(B75+5,35),tabel,3)="R","",VLOOKUP(MOD(B75+5,35),tabel,3)),IF(Invulblad!$D$5="d",IF(VLOOKUP(MOD(B75+19,35),tabel,3)="R","",VLOOKUP(MOD(B75+19,35),tabel,3)),IF(Invulblad!$D$5="e",IF(VLOOKUP(MOD(B75+26,35),tabel,3,0)="R","",VLOOKUP(MOD(B75+26,35),tabel,3,0)))))))</f>
        <v>0</v>
      </c>
      <c r="D75" s="62" t="str">
        <f t="shared" si="11"/>
        <v/>
      </c>
      <c r="F75" s="9" t="str">
        <f t="shared" si="12"/>
        <v>DI</v>
      </c>
      <c r="G75" s="16">
        <f t="shared" si="16"/>
        <v>45818</v>
      </c>
      <c r="H75" s="24" t="b">
        <f>IF(Invulblad!$D$5="a",IF(VLOOKUP(MOD(G75+33,35),tabel,3)="R","",VLOOKUP(MOD(G75+33,35),tabel,3)),IF(Invulblad!$D$5="b",IF(VLOOKUP(MOD(G75+12,35),tabel,3)="R","",VLOOKUP(MOD(G75+12,35),tabel,3)),IF(Invulblad!$D$5="c",IF(VLOOKUP(MOD(G75+5,35),tabel,3)="R","",VLOOKUP(MOD(G75+5,35),tabel,3)),IF(Invulblad!$D$5="d",IF(VLOOKUP(MOD(G75+19,35),tabel,3)="R","",VLOOKUP(MOD(G75+19,35),tabel,3)),IF(Invulblad!$D$5="e",IF(VLOOKUP(MOD(G75+26,35),tabel,3,0)="R","",VLOOKUP(MOD(G75+26,35),tabel,3,0)))))))</f>
        <v>0</v>
      </c>
      <c r="I75" s="61" t="str">
        <f t="shared" si="13"/>
        <v/>
      </c>
    </row>
    <row r="76" spans="1:9" ht="24" customHeight="1" x14ac:dyDescent="0.35">
      <c r="A76" s="9" t="str">
        <f t="shared" si="14"/>
        <v>ZO</v>
      </c>
      <c r="B76" s="16">
        <f t="shared" si="15"/>
        <v>45788</v>
      </c>
      <c r="C76" s="13" t="b">
        <f>IF(Invulblad!$D$5="a",IF(VLOOKUP(MOD(B76+33,35),tabel,3)="R","",VLOOKUP(MOD(B76+33,35),tabel,3)),IF(Invulblad!$D$5="b",IF(VLOOKUP(MOD(B76+12,35),tabel,3)="R","",VLOOKUP(MOD(B76+12,35),tabel,3)),IF(Invulblad!$D$5="c",IF(VLOOKUP(MOD(B76+5,35),tabel,3)="R","",VLOOKUP(MOD(B76+5,35),tabel,3)),IF(Invulblad!$D$5="d",IF(VLOOKUP(MOD(B76+19,35),tabel,3)="R","",VLOOKUP(MOD(B76+19,35),tabel,3)),IF(Invulblad!$D$5="e",IF(VLOOKUP(MOD(B76+26,35),tabel,3,0)="R","",VLOOKUP(MOD(B76+26,35),tabel,3,0)))))))</f>
        <v>0</v>
      </c>
      <c r="D76" s="62" t="str">
        <f t="shared" si="11"/>
        <v/>
      </c>
      <c r="F76" s="9" t="str">
        <f t="shared" si="12"/>
        <v>WO</v>
      </c>
      <c r="G76" s="16">
        <f t="shared" si="16"/>
        <v>45819</v>
      </c>
      <c r="H76" s="24" t="b">
        <f>IF(Invulblad!$D$5="a",IF(VLOOKUP(MOD(G76+33,35),tabel,3)="R","",VLOOKUP(MOD(G76+33,35),tabel,3)),IF(Invulblad!$D$5="b",IF(VLOOKUP(MOD(G76+12,35),tabel,3)="R","",VLOOKUP(MOD(G76+12,35),tabel,3)),IF(Invulblad!$D$5="c",IF(VLOOKUP(MOD(G76+5,35),tabel,3)="R","",VLOOKUP(MOD(G76+5,35),tabel,3)),IF(Invulblad!$D$5="d",IF(VLOOKUP(MOD(G76+19,35),tabel,3)="R","",VLOOKUP(MOD(G76+19,35),tabel,3)),IF(Invulblad!$D$5="e",IF(VLOOKUP(MOD(G76+26,35),tabel,3,0)="R","",VLOOKUP(MOD(G76+26,35),tabel,3,0)))))))</f>
        <v>0</v>
      </c>
      <c r="I76" s="61" t="str">
        <f t="shared" si="13"/>
        <v/>
      </c>
    </row>
    <row r="77" spans="1:9" ht="24" customHeight="1" x14ac:dyDescent="0.35">
      <c r="A77" s="9" t="str">
        <f t="shared" si="14"/>
        <v>MA</v>
      </c>
      <c r="B77" s="16">
        <f t="shared" si="15"/>
        <v>45789</v>
      </c>
      <c r="C77" s="13" t="b">
        <f>IF(Invulblad!$D$5="a",IF(VLOOKUP(MOD(B77+33,35),tabel,3)="R","",VLOOKUP(MOD(B77+33,35),tabel,3)),IF(Invulblad!$D$5="b",IF(VLOOKUP(MOD(B77+12,35),tabel,3)="R","",VLOOKUP(MOD(B77+12,35),tabel,3)),IF(Invulblad!$D$5="c",IF(VLOOKUP(MOD(B77+5,35),tabel,3)="R","",VLOOKUP(MOD(B77+5,35),tabel,3)),IF(Invulblad!$D$5="d",IF(VLOOKUP(MOD(B77+19,35),tabel,3)="R","",VLOOKUP(MOD(B77+19,35),tabel,3)),IF(Invulblad!$D$5="e",IF(VLOOKUP(MOD(B77+26,35),tabel,3,0)="R","",VLOOKUP(MOD(B77+26,35),tabel,3,0)))))))</f>
        <v>0</v>
      </c>
      <c r="D77" s="62" t="str">
        <f t="shared" si="11"/>
        <v/>
      </c>
      <c r="F77" s="9" t="str">
        <f t="shared" si="12"/>
        <v>DO</v>
      </c>
      <c r="G77" s="16">
        <f t="shared" si="16"/>
        <v>45820</v>
      </c>
      <c r="H77" s="24" t="b">
        <f>IF(Invulblad!$D$5="a",IF(VLOOKUP(MOD(G77+33,35),tabel,3)="R","",VLOOKUP(MOD(G77+33,35),tabel,3)),IF(Invulblad!$D$5="b",IF(VLOOKUP(MOD(G77+12,35),tabel,3)="R","",VLOOKUP(MOD(G77+12,35),tabel,3)),IF(Invulblad!$D$5="c",IF(VLOOKUP(MOD(G77+5,35),tabel,3)="R","",VLOOKUP(MOD(G77+5,35),tabel,3)),IF(Invulblad!$D$5="d",IF(VLOOKUP(MOD(G77+19,35),tabel,3)="R","",VLOOKUP(MOD(G77+19,35),tabel,3)),IF(Invulblad!$D$5="e",IF(VLOOKUP(MOD(G77+26,35),tabel,3,0)="R","",VLOOKUP(MOD(G77+26,35),tabel,3,0)))))))</f>
        <v>0</v>
      </c>
      <c r="I77" s="61" t="str">
        <f t="shared" si="13"/>
        <v/>
      </c>
    </row>
    <row r="78" spans="1:9" ht="24" customHeight="1" x14ac:dyDescent="0.35">
      <c r="A78" s="9" t="str">
        <f t="shared" si="14"/>
        <v>DI</v>
      </c>
      <c r="B78" s="16">
        <f t="shared" si="15"/>
        <v>45790</v>
      </c>
      <c r="C78" s="13" t="b">
        <f>IF(Invulblad!$D$5="a",IF(VLOOKUP(MOD(B78+33,35),tabel,3)="R","",VLOOKUP(MOD(B78+33,35),tabel,3)),IF(Invulblad!$D$5="b",IF(VLOOKUP(MOD(B78+12,35),tabel,3)="R","",VLOOKUP(MOD(B78+12,35),tabel,3)),IF(Invulblad!$D$5="c",IF(VLOOKUP(MOD(B78+5,35),tabel,3)="R","",VLOOKUP(MOD(B78+5,35),tabel,3)),IF(Invulblad!$D$5="d",IF(VLOOKUP(MOD(B78+19,35),tabel,3)="R","",VLOOKUP(MOD(B78+19,35),tabel,3)),IF(Invulblad!$D$5="e",IF(VLOOKUP(MOD(B78+26,35),tabel,3,0)="R","",VLOOKUP(MOD(B78+26,35),tabel,3,0)))))))</f>
        <v>0</v>
      </c>
      <c r="D78" s="62" t="str">
        <f t="shared" si="11"/>
        <v/>
      </c>
      <c r="F78" s="9" t="str">
        <f t="shared" si="12"/>
        <v>VR</v>
      </c>
      <c r="G78" s="16">
        <f t="shared" si="16"/>
        <v>45821</v>
      </c>
      <c r="H78" s="24" t="b">
        <f>IF(Invulblad!$D$5="a",IF(VLOOKUP(MOD(G78+33,35),tabel,3)="R","",VLOOKUP(MOD(G78+33,35),tabel,3)),IF(Invulblad!$D$5="b",IF(VLOOKUP(MOD(G78+12,35),tabel,3)="R","",VLOOKUP(MOD(G78+12,35),tabel,3)),IF(Invulblad!$D$5="c",IF(VLOOKUP(MOD(G78+5,35),tabel,3)="R","",VLOOKUP(MOD(G78+5,35),tabel,3)),IF(Invulblad!$D$5="d",IF(VLOOKUP(MOD(G78+19,35),tabel,3)="R","",VLOOKUP(MOD(G78+19,35),tabel,3)),IF(Invulblad!$D$5="e",IF(VLOOKUP(MOD(G78+26,35),tabel,3,0)="R","",VLOOKUP(MOD(G78+26,35),tabel,3,0)))))))</f>
        <v>0</v>
      </c>
      <c r="I78" s="61" t="str">
        <f t="shared" si="13"/>
        <v/>
      </c>
    </row>
    <row r="79" spans="1:9" ht="24" customHeight="1" x14ac:dyDescent="0.35">
      <c r="A79" s="9" t="str">
        <f t="shared" si="14"/>
        <v>WO</v>
      </c>
      <c r="B79" s="16">
        <f t="shared" si="15"/>
        <v>45791</v>
      </c>
      <c r="C79" s="13" t="b">
        <f>IF(Invulblad!$D$5="a",IF(VLOOKUP(MOD(B79+33,35),tabel,3)="R","",VLOOKUP(MOD(B79+33,35),tabel,3)),IF(Invulblad!$D$5="b",IF(VLOOKUP(MOD(B79+12,35),tabel,3)="R","",VLOOKUP(MOD(B79+12,35),tabel,3)),IF(Invulblad!$D$5="c",IF(VLOOKUP(MOD(B79+5,35),tabel,3)="R","",VLOOKUP(MOD(B79+5,35),tabel,3)),IF(Invulblad!$D$5="d",IF(VLOOKUP(MOD(B79+19,35),tabel,3)="R","",VLOOKUP(MOD(B79+19,35),tabel,3)),IF(Invulblad!$D$5="e",IF(VLOOKUP(MOD(B79+26,35),tabel,3,0)="R","",VLOOKUP(MOD(B79+26,35),tabel,3,0)))))))</f>
        <v>0</v>
      </c>
      <c r="D79" s="62" t="str">
        <f t="shared" si="11"/>
        <v/>
      </c>
      <c r="F79" s="9" t="str">
        <f t="shared" si="12"/>
        <v>ZA</v>
      </c>
      <c r="G79" s="16">
        <f t="shared" si="16"/>
        <v>45822</v>
      </c>
      <c r="H79" s="24" t="b">
        <f>IF(Invulblad!$D$5="a",IF(VLOOKUP(MOD(G79+33,35),tabel,3)="R","",VLOOKUP(MOD(G79+33,35),tabel,3)),IF(Invulblad!$D$5="b",IF(VLOOKUP(MOD(G79+12,35),tabel,3)="R","",VLOOKUP(MOD(G79+12,35),tabel,3)),IF(Invulblad!$D$5="c",IF(VLOOKUP(MOD(G79+5,35),tabel,3)="R","",VLOOKUP(MOD(G79+5,35),tabel,3)),IF(Invulblad!$D$5="d",IF(VLOOKUP(MOD(G79+19,35),tabel,3)="R","",VLOOKUP(MOD(G79+19,35),tabel,3)),IF(Invulblad!$D$5="e",IF(VLOOKUP(MOD(G79+26,35),tabel,3,0)="R","",VLOOKUP(MOD(G79+26,35),tabel,3,0)))))))</f>
        <v>0</v>
      </c>
      <c r="I79" s="61" t="str">
        <f t="shared" si="13"/>
        <v/>
      </c>
    </row>
    <row r="80" spans="1:9" ht="24" customHeight="1" x14ac:dyDescent="0.35">
      <c r="A80" s="9" t="str">
        <f t="shared" si="14"/>
        <v>DO</v>
      </c>
      <c r="B80" s="16">
        <f t="shared" si="15"/>
        <v>45792</v>
      </c>
      <c r="C80" s="13" t="b">
        <f>IF(Invulblad!$D$5="a",IF(VLOOKUP(MOD(B80+33,35),tabel,3)="R","",VLOOKUP(MOD(B80+33,35),tabel,3)),IF(Invulblad!$D$5="b",IF(VLOOKUP(MOD(B80+12,35),tabel,3)="R","",VLOOKUP(MOD(B80+12,35),tabel,3)),IF(Invulblad!$D$5="c",IF(VLOOKUP(MOD(B80+5,35),tabel,3)="R","",VLOOKUP(MOD(B80+5,35),tabel,3)),IF(Invulblad!$D$5="d",IF(VLOOKUP(MOD(B80+19,35),tabel,3)="R","",VLOOKUP(MOD(B80+19,35),tabel,3)),IF(Invulblad!$D$5="e",IF(VLOOKUP(MOD(B80+26,35),tabel,3,0)="R","",VLOOKUP(MOD(B80+26,35),tabel,3,0)))))))</f>
        <v>0</v>
      </c>
      <c r="D80" s="62" t="str">
        <f t="shared" si="11"/>
        <v/>
      </c>
      <c r="F80" s="9" t="str">
        <f t="shared" si="12"/>
        <v>ZO</v>
      </c>
      <c r="G80" s="16">
        <f t="shared" si="16"/>
        <v>45823</v>
      </c>
      <c r="H80" s="24" t="b">
        <f>IF(Invulblad!$D$5="a",IF(VLOOKUP(MOD(G80+33,35),tabel,3)="R","",VLOOKUP(MOD(G80+33,35),tabel,3)),IF(Invulblad!$D$5="b",IF(VLOOKUP(MOD(G80+12,35),tabel,3)="R","",VLOOKUP(MOD(G80+12,35),tabel,3)),IF(Invulblad!$D$5="c",IF(VLOOKUP(MOD(G80+5,35),tabel,3)="R","",VLOOKUP(MOD(G80+5,35),tabel,3)),IF(Invulblad!$D$5="d",IF(VLOOKUP(MOD(G80+19,35),tabel,3)="R","",VLOOKUP(MOD(G80+19,35),tabel,3)),IF(Invulblad!$D$5="e",IF(VLOOKUP(MOD(G80+26,35),tabel,3,0)="R","",VLOOKUP(MOD(G80+26,35),tabel,3,0)))))))</f>
        <v>0</v>
      </c>
      <c r="I80" s="61" t="str">
        <f t="shared" si="13"/>
        <v/>
      </c>
    </row>
    <row r="81" spans="1:9" ht="24" customHeight="1" x14ac:dyDescent="0.35">
      <c r="A81" s="9" t="str">
        <f t="shared" si="14"/>
        <v>VR</v>
      </c>
      <c r="B81" s="16">
        <f t="shared" si="15"/>
        <v>45793</v>
      </c>
      <c r="C81" s="13" t="b">
        <f>IF(Invulblad!$D$5="a",IF(VLOOKUP(MOD(B81+33,35),tabel,3)="R","",VLOOKUP(MOD(B81+33,35),tabel,3)),IF(Invulblad!$D$5="b",IF(VLOOKUP(MOD(B81+12,35),tabel,3)="R","",VLOOKUP(MOD(B81+12,35),tabel,3)),IF(Invulblad!$D$5="c",IF(VLOOKUP(MOD(B81+5,35),tabel,3)="R","",VLOOKUP(MOD(B81+5,35),tabel,3)),IF(Invulblad!$D$5="d",IF(VLOOKUP(MOD(B81+19,35),tabel,3)="R","",VLOOKUP(MOD(B81+19,35),tabel,3)),IF(Invulblad!$D$5="e",IF(VLOOKUP(MOD(B81+26,35),tabel,3,0)="R","",VLOOKUP(MOD(B81+26,35),tabel,3,0)))))))</f>
        <v>0</v>
      </c>
      <c r="D81" s="62" t="str">
        <f t="shared" si="11"/>
        <v/>
      </c>
      <c r="F81" s="9" t="str">
        <f t="shared" si="12"/>
        <v>MA</v>
      </c>
      <c r="G81" s="16">
        <f t="shared" si="16"/>
        <v>45824</v>
      </c>
      <c r="H81" s="24" t="b">
        <f>IF(Invulblad!$D$5="a",IF(VLOOKUP(MOD(G81+33,35),tabel,3)="R","",VLOOKUP(MOD(G81+33,35),tabel,3)),IF(Invulblad!$D$5="b",IF(VLOOKUP(MOD(G81+12,35),tabel,3)="R","",VLOOKUP(MOD(G81+12,35),tabel,3)),IF(Invulblad!$D$5="c",IF(VLOOKUP(MOD(G81+5,35),tabel,3)="R","",VLOOKUP(MOD(G81+5,35),tabel,3)),IF(Invulblad!$D$5="d",IF(VLOOKUP(MOD(G81+19,35),tabel,3)="R","",VLOOKUP(MOD(G81+19,35),tabel,3)),IF(Invulblad!$D$5="e",IF(VLOOKUP(MOD(G81+26,35),tabel,3,0)="R","",VLOOKUP(MOD(G81+26,35),tabel,3,0)))))))</f>
        <v>0</v>
      </c>
      <c r="I81" s="61" t="str">
        <f t="shared" si="13"/>
        <v/>
      </c>
    </row>
    <row r="82" spans="1:9" ht="24" customHeight="1" x14ac:dyDescent="0.35">
      <c r="A82" s="9" t="str">
        <f t="shared" si="14"/>
        <v>ZA</v>
      </c>
      <c r="B82" s="16">
        <f t="shared" si="15"/>
        <v>45794</v>
      </c>
      <c r="C82" s="13" t="b">
        <f>IF(Invulblad!$D$5="a",IF(VLOOKUP(MOD(B82+33,35),tabel,3)="R","",VLOOKUP(MOD(B82+33,35),tabel,3)),IF(Invulblad!$D$5="b",IF(VLOOKUP(MOD(B82+12,35),tabel,3)="R","",VLOOKUP(MOD(B82+12,35),tabel,3)),IF(Invulblad!$D$5="c",IF(VLOOKUP(MOD(B82+5,35),tabel,3)="R","",VLOOKUP(MOD(B82+5,35),tabel,3)),IF(Invulblad!$D$5="d",IF(VLOOKUP(MOD(B82+19,35),tabel,3)="R","",VLOOKUP(MOD(B82+19,35),tabel,3)),IF(Invulblad!$D$5="e",IF(VLOOKUP(MOD(B82+26,35),tabel,3,0)="R","",VLOOKUP(MOD(B82+26,35),tabel,3,0)))))))</f>
        <v>0</v>
      </c>
      <c r="D82" s="62" t="str">
        <f t="shared" si="11"/>
        <v/>
      </c>
      <c r="F82" s="9" t="str">
        <f t="shared" si="12"/>
        <v>DI</v>
      </c>
      <c r="G82" s="16">
        <f t="shared" si="16"/>
        <v>45825</v>
      </c>
      <c r="H82" s="24" t="b">
        <f>IF(Invulblad!$D$5="a",IF(VLOOKUP(MOD(G82+33,35),tabel,3)="R","",VLOOKUP(MOD(G82+33,35),tabel,3)),IF(Invulblad!$D$5="b",IF(VLOOKUP(MOD(G82+12,35),tabel,3)="R","",VLOOKUP(MOD(G82+12,35),tabel,3)),IF(Invulblad!$D$5="c",IF(VLOOKUP(MOD(G82+5,35),tabel,3)="R","",VLOOKUP(MOD(G82+5,35),tabel,3)),IF(Invulblad!$D$5="d",IF(VLOOKUP(MOD(G82+19,35),tabel,3)="R","",VLOOKUP(MOD(G82+19,35),tabel,3)),IF(Invulblad!$D$5="e",IF(VLOOKUP(MOD(G82+26,35),tabel,3,0)="R","",VLOOKUP(MOD(G82+26,35),tabel,3,0)))))))</f>
        <v>0</v>
      </c>
      <c r="I82" s="61" t="str">
        <f t="shared" si="13"/>
        <v/>
      </c>
    </row>
    <row r="83" spans="1:9" ht="24" customHeight="1" x14ac:dyDescent="0.35">
      <c r="A83" s="9" t="str">
        <f t="shared" si="14"/>
        <v>ZO</v>
      </c>
      <c r="B83" s="16">
        <f t="shared" si="15"/>
        <v>45795</v>
      </c>
      <c r="C83" s="13" t="b">
        <f>IF(Invulblad!$D$5="a",IF(VLOOKUP(MOD(B83+33,35),tabel,3)="R","",VLOOKUP(MOD(B83+33,35),tabel,3)),IF(Invulblad!$D$5="b",IF(VLOOKUP(MOD(B83+12,35),tabel,3)="R","",VLOOKUP(MOD(B83+12,35),tabel,3)),IF(Invulblad!$D$5="c",IF(VLOOKUP(MOD(B83+5,35),tabel,3)="R","",VLOOKUP(MOD(B83+5,35),tabel,3)),IF(Invulblad!$D$5="d",IF(VLOOKUP(MOD(B83+19,35),tabel,3)="R","",VLOOKUP(MOD(B83+19,35),tabel,3)),IF(Invulblad!$D$5="e",IF(VLOOKUP(MOD(B83+26,35),tabel,3,0)="R","",VLOOKUP(MOD(B83+26,35),tabel,3,0)))))))</f>
        <v>0</v>
      </c>
      <c r="D83" s="62" t="str">
        <f t="shared" si="11"/>
        <v/>
      </c>
      <c r="F83" s="9" t="str">
        <f t="shared" si="12"/>
        <v>WO</v>
      </c>
      <c r="G83" s="16">
        <f t="shared" si="16"/>
        <v>45826</v>
      </c>
      <c r="H83" s="24" t="b">
        <f>IF(Invulblad!$D$5="a",IF(VLOOKUP(MOD(G83+33,35),tabel,3)="R","",VLOOKUP(MOD(G83+33,35),tabel,3)),IF(Invulblad!$D$5="b",IF(VLOOKUP(MOD(G83+12,35),tabel,3)="R","",VLOOKUP(MOD(G83+12,35),tabel,3)),IF(Invulblad!$D$5="c",IF(VLOOKUP(MOD(G83+5,35),tabel,3)="R","",VLOOKUP(MOD(G83+5,35),tabel,3)),IF(Invulblad!$D$5="d",IF(VLOOKUP(MOD(G83+19,35),tabel,3)="R","",VLOOKUP(MOD(G83+19,35),tabel,3)),IF(Invulblad!$D$5="e",IF(VLOOKUP(MOD(G83+26,35),tabel,3,0)="R","",VLOOKUP(MOD(G83+26,35),tabel,3,0)))))))</f>
        <v>0</v>
      </c>
      <c r="I83" s="61" t="str">
        <f t="shared" si="13"/>
        <v/>
      </c>
    </row>
    <row r="84" spans="1:9" ht="24" customHeight="1" x14ac:dyDescent="0.35">
      <c r="A84" s="9" t="str">
        <f t="shared" si="14"/>
        <v>MA</v>
      </c>
      <c r="B84" s="16">
        <f t="shared" si="15"/>
        <v>45796</v>
      </c>
      <c r="C84" s="13" t="b">
        <f>IF(Invulblad!$D$5="a",IF(VLOOKUP(MOD(B84+33,35),tabel,3)="R","",VLOOKUP(MOD(B84+33,35),tabel,3)),IF(Invulblad!$D$5="b",IF(VLOOKUP(MOD(B84+12,35),tabel,3)="R","",VLOOKUP(MOD(B84+12,35),tabel,3)),IF(Invulblad!$D$5="c",IF(VLOOKUP(MOD(B84+5,35),tabel,3)="R","",VLOOKUP(MOD(B84+5,35),tabel,3)),IF(Invulblad!$D$5="d",IF(VLOOKUP(MOD(B84+19,35),tabel,3)="R","",VLOOKUP(MOD(B84+19,35),tabel,3)),IF(Invulblad!$D$5="e",IF(VLOOKUP(MOD(B84+26,35),tabel,3,0)="R","",VLOOKUP(MOD(B84+26,35),tabel,3,0)))))))</f>
        <v>0</v>
      </c>
      <c r="D84" s="62" t="str">
        <f t="shared" si="11"/>
        <v/>
      </c>
      <c r="F84" s="9" t="str">
        <f t="shared" si="12"/>
        <v>DO</v>
      </c>
      <c r="G84" s="16">
        <f t="shared" si="16"/>
        <v>45827</v>
      </c>
      <c r="H84" s="24" t="b">
        <f>IF(Invulblad!$D$5="a",IF(VLOOKUP(MOD(G84+33,35),tabel,3)="R","",VLOOKUP(MOD(G84+33,35),tabel,3)),IF(Invulblad!$D$5="b",IF(VLOOKUP(MOD(G84+12,35),tabel,3)="R","",VLOOKUP(MOD(G84+12,35),tabel,3)),IF(Invulblad!$D$5="c",IF(VLOOKUP(MOD(G84+5,35),tabel,3)="R","",VLOOKUP(MOD(G84+5,35),tabel,3)),IF(Invulblad!$D$5="d",IF(VLOOKUP(MOD(G84+19,35),tabel,3)="R","",VLOOKUP(MOD(G84+19,35),tabel,3)),IF(Invulblad!$D$5="e",IF(VLOOKUP(MOD(G84+26,35),tabel,3,0)="R","",VLOOKUP(MOD(G84+26,35),tabel,3,0)))))))</f>
        <v>0</v>
      </c>
      <c r="I84" s="61" t="str">
        <f t="shared" si="13"/>
        <v/>
      </c>
    </row>
    <row r="85" spans="1:9" ht="24" customHeight="1" x14ac:dyDescent="0.35">
      <c r="A85" s="9" t="str">
        <f t="shared" si="14"/>
        <v>DI</v>
      </c>
      <c r="B85" s="16">
        <f t="shared" si="15"/>
        <v>45797</v>
      </c>
      <c r="C85" s="13" t="b">
        <f>IF(Invulblad!$D$5="a",IF(VLOOKUP(MOD(B85+33,35),tabel,3)="R","",VLOOKUP(MOD(B85+33,35),tabel,3)),IF(Invulblad!$D$5="b",IF(VLOOKUP(MOD(B85+12,35),tabel,3)="R","",VLOOKUP(MOD(B85+12,35),tabel,3)),IF(Invulblad!$D$5="c",IF(VLOOKUP(MOD(B85+5,35),tabel,3)="R","",VLOOKUP(MOD(B85+5,35),tabel,3)),IF(Invulblad!$D$5="d",IF(VLOOKUP(MOD(B85+19,35),tabel,3)="R","",VLOOKUP(MOD(B85+19,35),tabel,3)),IF(Invulblad!$D$5="e",IF(VLOOKUP(MOD(B85+26,35),tabel,3,0)="R","",VLOOKUP(MOD(B85+26,35),tabel,3,0)))))))</f>
        <v>0</v>
      </c>
      <c r="D85" s="62" t="str">
        <f t="shared" si="11"/>
        <v/>
      </c>
      <c r="F85" s="9" t="str">
        <f t="shared" si="12"/>
        <v>VR</v>
      </c>
      <c r="G85" s="16">
        <f t="shared" si="16"/>
        <v>45828</v>
      </c>
      <c r="H85" s="24" t="b">
        <f>IF(Invulblad!$D$5="a",IF(VLOOKUP(MOD(G85+33,35),tabel,3)="R","",VLOOKUP(MOD(G85+33,35),tabel,3)),IF(Invulblad!$D$5="b",IF(VLOOKUP(MOD(G85+12,35),tabel,3)="R","",VLOOKUP(MOD(G85+12,35),tabel,3)),IF(Invulblad!$D$5="c",IF(VLOOKUP(MOD(G85+5,35),tabel,3)="R","",VLOOKUP(MOD(G85+5,35),tabel,3)),IF(Invulblad!$D$5="d",IF(VLOOKUP(MOD(G85+19,35),tabel,3)="R","",VLOOKUP(MOD(G85+19,35),tabel,3)),IF(Invulblad!$D$5="e",IF(VLOOKUP(MOD(G85+26,35),tabel,3,0)="R","",VLOOKUP(MOD(G85+26,35),tabel,3,0)))))))</f>
        <v>0</v>
      </c>
      <c r="I85" s="61" t="str">
        <f t="shared" si="13"/>
        <v/>
      </c>
    </row>
    <row r="86" spans="1:9" ht="24" customHeight="1" x14ac:dyDescent="0.35">
      <c r="A86" s="9" t="str">
        <f t="shared" si="14"/>
        <v>WO</v>
      </c>
      <c r="B86" s="16">
        <f t="shared" si="15"/>
        <v>45798</v>
      </c>
      <c r="C86" s="13" t="b">
        <f>IF(Invulblad!$D$5="a",IF(VLOOKUP(MOD(B86+33,35),tabel,3)="R","",VLOOKUP(MOD(B86+33,35),tabel,3)),IF(Invulblad!$D$5="b",IF(VLOOKUP(MOD(B86+12,35),tabel,3)="R","",VLOOKUP(MOD(B86+12,35),tabel,3)),IF(Invulblad!$D$5="c",IF(VLOOKUP(MOD(B86+5,35),tabel,3)="R","",VLOOKUP(MOD(B86+5,35),tabel,3)),IF(Invulblad!$D$5="d",IF(VLOOKUP(MOD(B86+19,35),tabel,3)="R","",VLOOKUP(MOD(B86+19,35),tabel,3)),IF(Invulblad!$D$5="e",IF(VLOOKUP(MOD(B86+26,35),tabel,3,0)="R","",VLOOKUP(MOD(B86+26,35),tabel,3,0)))))))</f>
        <v>0</v>
      </c>
      <c r="D86" s="62" t="str">
        <f t="shared" si="11"/>
        <v/>
      </c>
      <c r="F86" s="9" t="str">
        <f t="shared" si="12"/>
        <v>ZA</v>
      </c>
      <c r="G86" s="16">
        <f t="shared" si="16"/>
        <v>45829</v>
      </c>
      <c r="H86" s="24" t="b">
        <f>IF(Invulblad!$D$5="a",IF(VLOOKUP(MOD(G86+33,35),tabel,3)="R","",VLOOKUP(MOD(G86+33,35),tabel,3)),IF(Invulblad!$D$5="b",IF(VLOOKUP(MOD(G86+12,35),tabel,3)="R","",VLOOKUP(MOD(G86+12,35),tabel,3)),IF(Invulblad!$D$5="c",IF(VLOOKUP(MOD(G86+5,35),tabel,3)="R","",VLOOKUP(MOD(G86+5,35),tabel,3)),IF(Invulblad!$D$5="d",IF(VLOOKUP(MOD(G86+19,35),tabel,3)="R","",VLOOKUP(MOD(G86+19,35),tabel,3)),IF(Invulblad!$D$5="e",IF(VLOOKUP(MOD(G86+26,35),tabel,3,0)="R","",VLOOKUP(MOD(G86+26,35),tabel,3,0)))))))</f>
        <v>0</v>
      </c>
      <c r="I86" s="61" t="str">
        <f t="shared" si="13"/>
        <v/>
      </c>
    </row>
    <row r="87" spans="1:9" ht="24" customHeight="1" x14ac:dyDescent="0.35">
      <c r="A87" s="9" t="str">
        <f t="shared" si="14"/>
        <v>DO</v>
      </c>
      <c r="B87" s="16">
        <f t="shared" si="15"/>
        <v>45799</v>
      </c>
      <c r="C87" s="13" t="b">
        <f>IF(Invulblad!$D$5="a",IF(VLOOKUP(MOD(B87+33,35),tabel,3)="R","",VLOOKUP(MOD(B87+33,35),tabel,3)),IF(Invulblad!$D$5="b",IF(VLOOKUP(MOD(B87+12,35),tabel,3)="R","",VLOOKUP(MOD(B87+12,35),tabel,3)),IF(Invulblad!$D$5="c",IF(VLOOKUP(MOD(B87+5,35),tabel,3)="R","",VLOOKUP(MOD(B87+5,35),tabel,3)),IF(Invulblad!$D$5="d",IF(VLOOKUP(MOD(B87+19,35),tabel,3)="R","",VLOOKUP(MOD(B87+19,35),tabel,3)),IF(Invulblad!$D$5="e",IF(VLOOKUP(MOD(B87+26,35),tabel,3,0)="R","",VLOOKUP(MOD(B87+26,35),tabel,3,0)))))))</f>
        <v>0</v>
      </c>
      <c r="D87" s="62" t="str">
        <f t="shared" si="11"/>
        <v/>
      </c>
      <c r="F87" s="9" t="str">
        <f t="shared" si="12"/>
        <v>ZO</v>
      </c>
      <c r="G87" s="16">
        <f t="shared" si="16"/>
        <v>45830</v>
      </c>
      <c r="H87" s="24" t="b">
        <f>IF(Invulblad!$D$5="a",IF(VLOOKUP(MOD(G87+33,35),tabel,3)="R","",VLOOKUP(MOD(G87+33,35),tabel,3)),IF(Invulblad!$D$5="b",IF(VLOOKUP(MOD(G87+12,35),tabel,3)="R","",VLOOKUP(MOD(G87+12,35),tabel,3)),IF(Invulblad!$D$5="c",IF(VLOOKUP(MOD(G87+5,35),tabel,3)="R","",VLOOKUP(MOD(G87+5,35),tabel,3)),IF(Invulblad!$D$5="d",IF(VLOOKUP(MOD(G87+19,35),tabel,3)="R","",VLOOKUP(MOD(G87+19,35),tabel,3)),IF(Invulblad!$D$5="e",IF(VLOOKUP(MOD(G87+26,35),tabel,3,0)="R","",VLOOKUP(MOD(G87+26,35),tabel,3,0)))))))</f>
        <v>0</v>
      </c>
      <c r="I87" s="61" t="str">
        <f t="shared" si="13"/>
        <v/>
      </c>
    </row>
    <row r="88" spans="1:9" ht="24" customHeight="1" x14ac:dyDescent="0.35">
      <c r="A88" s="9" t="str">
        <f t="shared" si="14"/>
        <v>VR</v>
      </c>
      <c r="B88" s="16">
        <f t="shared" si="15"/>
        <v>45800</v>
      </c>
      <c r="C88" s="13" t="b">
        <f>IF(Invulblad!$D$5="a",IF(VLOOKUP(MOD(B88+33,35),tabel,3)="R","",VLOOKUP(MOD(B88+33,35),tabel,3)),IF(Invulblad!$D$5="b",IF(VLOOKUP(MOD(B88+12,35),tabel,3)="R","",VLOOKUP(MOD(B88+12,35),tabel,3)),IF(Invulblad!$D$5="c",IF(VLOOKUP(MOD(B88+5,35),tabel,3)="R","",VLOOKUP(MOD(B88+5,35),tabel,3)),IF(Invulblad!$D$5="d",IF(VLOOKUP(MOD(B88+19,35),tabel,3)="R","",VLOOKUP(MOD(B88+19,35),tabel,3)),IF(Invulblad!$D$5="e",IF(VLOOKUP(MOD(B88+26,35),tabel,3,0)="R","",VLOOKUP(MOD(B88+26,35),tabel,3,0)))))))</f>
        <v>0</v>
      </c>
      <c r="D88" s="62" t="str">
        <f t="shared" si="11"/>
        <v/>
      </c>
      <c r="F88" s="9" t="str">
        <f t="shared" si="12"/>
        <v>MA</v>
      </c>
      <c r="G88" s="16">
        <f t="shared" si="16"/>
        <v>45831</v>
      </c>
      <c r="H88" s="24" t="b">
        <f>IF(Invulblad!$D$5="a",IF(VLOOKUP(MOD(G88+33,35),tabel,3)="R","",VLOOKUP(MOD(G88+33,35),tabel,3)),IF(Invulblad!$D$5="b",IF(VLOOKUP(MOD(G88+12,35),tabel,3)="R","",VLOOKUP(MOD(G88+12,35),tabel,3)),IF(Invulblad!$D$5="c",IF(VLOOKUP(MOD(G88+5,35),tabel,3)="R","",VLOOKUP(MOD(G88+5,35),tabel,3)),IF(Invulblad!$D$5="d",IF(VLOOKUP(MOD(G88+19,35),tabel,3)="R","",VLOOKUP(MOD(G88+19,35),tabel,3)),IF(Invulblad!$D$5="e",IF(VLOOKUP(MOD(G88+26,35),tabel,3,0)="R","",VLOOKUP(MOD(G88+26,35),tabel,3,0)))))))</f>
        <v>0</v>
      </c>
      <c r="I88" s="61" t="str">
        <f t="shared" si="13"/>
        <v/>
      </c>
    </row>
    <row r="89" spans="1:9" ht="24" customHeight="1" x14ac:dyDescent="0.35">
      <c r="A89" s="9" t="str">
        <f t="shared" si="14"/>
        <v>ZA</v>
      </c>
      <c r="B89" s="16">
        <f t="shared" si="15"/>
        <v>45801</v>
      </c>
      <c r="C89" s="13" t="b">
        <f>IF(Invulblad!$D$5="a",IF(VLOOKUP(MOD(B89+33,35),tabel,3)="R","",VLOOKUP(MOD(B89+33,35),tabel,3)),IF(Invulblad!$D$5="b",IF(VLOOKUP(MOD(B89+12,35),tabel,3)="R","",VLOOKUP(MOD(B89+12,35),tabel,3)),IF(Invulblad!$D$5="c",IF(VLOOKUP(MOD(B89+5,35),tabel,3)="R","",VLOOKUP(MOD(B89+5,35),tabel,3)),IF(Invulblad!$D$5="d",IF(VLOOKUP(MOD(B89+19,35),tabel,3)="R","",VLOOKUP(MOD(B89+19,35),tabel,3)),IF(Invulblad!$D$5="e",IF(VLOOKUP(MOD(B89+26,35),tabel,3,0)="R","",VLOOKUP(MOD(B89+26,35),tabel,3,0)))))))</f>
        <v>0</v>
      </c>
      <c r="D89" s="62" t="str">
        <f t="shared" si="11"/>
        <v/>
      </c>
      <c r="F89" s="9" t="str">
        <f t="shared" si="12"/>
        <v>DI</v>
      </c>
      <c r="G89" s="16">
        <f t="shared" si="16"/>
        <v>45832</v>
      </c>
      <c r="H89" s="24" t="b">
        <f>IF(Invulblad!$D$5="a",IF(VLOOKUP(MOD(G89+33,35),tabel,3)="R","",VLOOKUP(MOD(G89+33,35),tabel,3)),IF(Invulblad!$D$5="b",IF(VLOOKUP(MOD(G89+12,35),tabel,3)="R","",VLOOKUP(MOD(G89+12,35),tabel,3)),IF(Invulblad!$D$5="c",IF(VLOOKUP(MOD(G89+5,35),tabel,3)="R","",VLOOKUP(MOD(G89+5,35),tabel,3)),IF(Invulblad!$D$5="d",IF(VLOOKUP(MOD(G89+19,35),tabel,3)="R","",VLOOKUP(MOD(G89+19,35),tabel,3)),IF(Invulblad!$D$5="e",IF(VLOOKUP(MOD(G89+26,35),tabel,3,0)="R","",VLOOKUP(MOD(G89+26,35),tabel,3,0)))))))</f>
        <v>0</v>
      </c>
      <c r="I89" s="61" t="str">
        <f t="shared" si="13"/>
        <v/>
      </c>
    </row>
    <row r="90" spans="1:9" ht="24" customHeight="1" x14ac:dyDescent="0.35">
      <c r="A90" s="9" t="str">
        <f t="shared" si="14"/>
        <v>ZO</v>
      </c>
      <c r="B90" s="16">
        <f t="shared" si="15"/>
        <v>45802</v>
      </c>
      <c r="C90" s="13" t="b">
        <f>IF(Invulblad!$D$5="a",IF(VLOOKUP(MOD(B90+33,35),tabel,3)="R","",VLOOKUP(MOD(B90+33,35),tabel,3)),IF(Invulblad!$D$5="b",IF(VLOOKUP(MOD(B90+12,35),tabel,3)="R","",VLOOKUP(MOD(B90+12,35),tabel,3)),IF(Invulblad!$D$5="c",IF(VLOOKUP(MOD(B90+5,35),tabel,3)="R","",VLOOKUP(MOD(B90+5,35),tabel,3)),IF(Invulblad!$D$5="d",IF(VLOOKUP(MOD(B90+19,35),tabel,3)="R","",VLOOKUP(MOD(B90+19,35),tabel,3)),IF(Invulblad!$D$5="e",IF(VLOOKUP(MOD(B90+26,35),tabel,3,0)="R","",VLOOKUP(MOD(B90+26,35),tabel,3,0)))))))</f>
        <v>0</v>
      </c>
      <c r="D90" s="62" t="str">
        <f t="shared" si="11"/>
        <v/>
      </c>
      <c r="F90" s="9" t="str">
        <f t="shared" si="12"/>
        <v>WO</v>
      </c>
      <c r="G90" s="16">
        <f t="shared" si="16"/>
        <v>45833</v>
      </c>
      <c r="H90" s="24" t="b">
        <f>IF(Invulblad!$D$5="a",IF(VLOOKUP(MOD(G90+33,35),tabel,3)="R","",VLOOKUP(MOD(G90+33,35),tabel,3)),IF(Invulblad!$D$5="b",IF(VLOOKUP(MOD(G90+12,35),tabel,3)="R","",VLOOKUP(MOD(G90+12,35),tabel,3)),IF(Invulblad!$D$5="c",IF(VLOOKUP(MOD(G90+5,35),tabel,3)="R","",VLOOKUP(MOD(G90+5,35),tabel,3)),IF(Invulblad!$D$5="d",IF(VLOOKUP(MOD(G90+19,35),tabel,3)="R","",VLOOKUP(MOD(G90+19,35),tabel,3)),IF(Invulblad!$D$5="e",IF(VLOOKUP(MOD(G90+26,35),tabel,3,0)="R","",VLOOKUP(MOD(G90+26,35),tabel,3,0)))))))</f>
        <v>0</v>
      </c>
      <c r="I90" s="61" t="str">
        <f t="shared" si="13"/>
        <v/>
      </c>
    </row>
    <row r="91" spans="1:9" ht="24" customHeight="1" x14ac:dyDescent="0.35">
      <c r="A91" s="9" t="str">
        <f t="shared" si="14"/>
        <v>MA</v>
      </c>
      <c r="B91" s="16">
        <f t="shared" si="15"/>
        <v>45803</v>
      </c>
      <c r="C91" s="13" t="b">
        <f>IF(Invulblad!$D$5="a",IF(VLOOKUP(MOD(B91+33,35),tabel,3)="R","",VLOOKUP(MOD(B91+33,35),tabel,3)),IF(Invulblad!$D$5="b",IF(VLOOKUP(MOD(B91+12,35),tabel,3)="R","",VLOOKUP(MOD(B91+12,35),tabel,3)),IF(Invulblad!$D$5="c",IF(VLOOKUP(MOD(B91+5,35),tabel,3)="R","",VLOOKUP(MOD(B91+5,35),tabel,3)),IF(Invulblad!$D$5="d",IF(VLOOKUP(MOD(B91+19,35),tabel,3)="R","",VLOOKUP(MOD(B91+19,35),tabel,3)),IF(Invulblad!$D$5="e",IF(VLOOKUP(MOD(B91+26,35),tabel,3,0)="R","",VLOOKUP(MOD(B91+26,35),tabel,3,0)))))))</f>
        <v>0</v>
      </c>
      <c r="D91" s="62" t="str">
        <f t="shared" si="11"/>
        <v/>
      </c>
      <c r="F91" s="9" t="str">
        <f t="shared" si="12"/>
        <v>DO</v>
      </c>
      <c r="G91" s="16">
        <f t="shared" si="16"/>
        <v>45834</v>
      </c>
      <c r="H91" s="24" t="b">
        <f>IF(Invulblad!$D$5="a",IF(VLOOKUP(MOD(G91+33,35),tabel,3)="R","",VLOOKUP(MOD(G91+33,35),tabel,3)),IF(Invulblad!$D$5="b",IF(VLOOKUP(MOD(G91+12,35),tabel,3)="R","",VLOOKUP(MOD(G91+12,35),tabel,3)),IF(Invulblad!$D$5="c",IF(VLOOKUP(MOD(G91+5,35),tabel,3)="R","",VLOOKUP(MOD(G91+5,35),tabel,3)),IF(Invulblad!$D$5="d",IF(VLOOKUP(MOD(G91+19,35),tabel,3)="R","",VLOOKUP(MOD(G91+19,35),tabel,3)),IF(Invulblad!$D$5="e",IF(VLOOKUP(MOD(G91+26,35),tabel,3,0)="R","",VLOOKUP(MOD(G91+26,35),tabel,3,0)))))))</f>
        <v>0</v>
      </c>
      <c r="I91" s="61" t="str">
        <f t="shared" si="13"/>
        <v/>
      </c>
    </row>
    <row r="92" spans="1:9" ht="24" customHeight="1" x14ac:dyDescent="0.35">
      <c r="A92" s="9" t="str">
        <f t="shared" si="14"/>
        <v>DI</v>
      </c>
      <c r="B92" s="16">
        <f t="shared" si="15"/>
        <v>45804</v>
      </c>
      <c r="C92" s="13" t="b">
        <f>IF(Invulblad!$D$5="a",IF(VLOOKUP(MOD(B92+33,35),tabel,3)="R","",VLOOKUP(MOD(B92+33,35),tabel,3)),IF(Invulblad!$D$5="b",IF(VLOOKUP(MOD(B92+12,35),tabel,3)="R","",VLOOKUP(MOD(B92+12,35),tabel,3)),IF(Invulblad!$D$5="c",IF(VLOOKUP(MOD(B92+5,35),tabel,3)="R","",VLOOKUP(MOD(B92+5,35),tabel,3)),IF(Invulblad!$D$5="d",IF(VLOOKUP(MOD(B92+19,35),tabel,3)="R","",VLOOKUP(MOD(B92+19,35),tabel,3)),IF(Invulblad!$D$5="e",IF(VLOOKUP(MOD(B92+26,35),tabel,3,0)="R","",VLOOKUP(MOD(B92+26,35),tabel,3,0)))))))</f>
        <v>0</v>
      </c>
      <c r="D92" s="62" t="str">
        <f t="shared" si="11"/>
        <v/>
      </c>
      <c r="F92" s="9" t="str">
        <f t="shared" si="12"/>
        <v>VR</v>
      </c>
      <c r="G92" s="16">
        <f t="shared" si="16"/>
        <v>45835</v>
      </c>
      <c r="H92" s="24" t="b">
        <f>IF(Invulblad!$D$5="a",IF(VLOOKUP(MOD(G92+33,35),tabel,3)="R","",VLOOKUP(MOD(G92+33,35),tabel,3)),IF(Invulblad!$D$5="b",IF(VLOOKUP(MOD(G92+12,35),tabel,3)="R","",VLOOKUP(MOD(G92+12,35),tabel,3)),IF(Invulblad!$D$5="c",IF(VLOOKUP(MOD(G92+5,35),tabel,3)="R","",VLOOKUP(MOD(G92+5,35),tabel,3)),IF(Invulblad!$D$5="d",IF(VLOOKUP(MOD(G92+19,35),tabel,3)="R","",VLOOKUP(MOD(G92+19,35),tabel,3)),IF(Invulblad!$D$5="e",IF(VLOOKUP(MOD(G92+26,35),tabel,3,0)="R","",VLOOKUP(MOD(G92+26,35),tabel,3,0)))))))</f>
        <v>0</v>
      </c>
      <c r="I92" s="61" t="str">
        <f t="shared" si="13"/>
        <v/>
      </c>
    </row>
    <row r="93" spans="1:9" ht="24" customHeight="1" x14ac:dyDescent="0.35">
      <c r="A93" s="9" t="str">
        <f t="shared" si="14"/>
        <v>WO</v>
      </c>
      <c r="B93" s="16">
        <f t="shared" si="15"/>
        <v>45805</v>
      </c>
      <c r="C93" s="13" t="b">
        <f>IF(Invulblad!$D$5="a",IF(VLOOKUP(MOD(B93+33,35),tabel,3)="R","",VLOOKUP(MOD(B93+33,35),tabel,3)),IF(Invulblad!$D$5="b",IF(VLOOKUP(MOD(B93+12,35),tabel,3)="R","",VLOOKUP(MOD(B93+12,35),tabel,3)),IF(Invulblad!$D$5="c",IF(VLOOKUP(MOD(B93+5,35),tabel,3)="R","",VLOOKUP(MOD(B93+5,35),tabel,3)),IF(Invulblad!$D$5="d",IF(VLOOKUP(MOD(B93+19,35),tabel,3)="R","",VLOOKUP(MOD(B93+19,35),tabel,3)),IF(Invulblad!$D$5="e",IF(VLOOKUP(MOD(B93+26,35),tabel,3,0)="R","",VLOOKUP(MOD(B93+26,35),tabel,3,0)))))))</f>
        <v>0</v>
      </c>
      <c r="D93" s="62" t="str">
        <f t="shared" si="11"/>
        <v/>
      </c>
      <c r="F93" s="9" t="str">
        <f t="shared" si="12"/>
        <v>ZA</v>
      </c>
      <c r="G93" s="16">
        <f t="shared" si="16"/>
        <v>45836</v>
      </c>
      <c r="H93" s="24" t="b">
        <f>IF(Invulblad!$D$5="a",IF(VLOOKUP(MOD(G93+33,35),tabel,3)="R","",VLOOKUP(MOD(G93+33,35),tabel,3)),IF(Invulblad!$D$5="b",IF(VLOOKUP(MOD(G93+12,35),tabel,3)="R","",VLOOKUP(MOD(G93+12,35),tabel,3)),IF(Invulblad!$D$5="c",IF(VLOOKUP(MOD(G93+5,35),tabel,3)="R","",VLOOKUP(MOD(G93+5,35),tabel,3)),IF(Invulblad!$D$5="d",IF(VLOOKUP(MOD(G93+19,35),tabel,3)="R","",VLOOKUP(MOD(G93+19,35),tabel,3)),IF(Invulblad!$D$5="e",IF(VLOOKUP(MOD(G93+26,35),tabel,3,0)="R","",VLOOKUP(MOD(G93+26,35),tabel,3,0)))))))</f>
        <v>0</v>
      </c>
      <c r="I93" s="61" t="str">
        <f t="shared" si="13"/>
        <v/>
      </c>
    </row>
    <row r="94" spans="1:9" ht="24" customHeight="1" x14ac:dyDescent="0.35">
      <c r="A94" s="9" t="str">
        <f t="shared" si="14"/>
        <v>DO</v>
      </c>
      <c r="B94" s="16">
        <f t="shared" si="15"/>
        <v>45806</v>
      </c>
      <c r="C94" s="13" t="b">
        <f>IF(Invulblad!$D$5="a",IF(VLOOKUP(MOD(B94+33,35),tabel,3)="R","",VLOOKUP(MOD(B94+33,35),tabel,3)),IF(Invulblad!$D$5="b",IF(VLOOKUP(MOD(B94+12,35),tabel,3)="R","",VLOOKUP(MOD(B94+12,35),tabel,3)),IF(Invulblad!$D$5="c",IF(VLOOKUP(MOD(B94+5,35),tabel,3)="R","",VLOOKUP(MOD(B94+5,35),tabel,3)),IF(Invulblad!$D$5="d",IF(VLOOKUP(MOD(B94+19,35),tabel,3)="R","",VLOOKUP(MOD(B94+19,35),tabel,3)),IF(Invulblad!$D$5="e",IF(VLOOKUP(MOD(B94+26,35),tabel,3,0)="R","",VLOOKUP(MOD(B94+26,35),tabel,3,0)))))))</f>
        <v>0</v>
      </c>
      <c r="D94" s="62" t="str">
        <f t="shared" si="11"/>
        <v>OLH-Hemelvaart</v>
      </c>
      <c r="F94" s="9" t="str">
        <f t="shared" si="12"/>
        <v>ZO</v>
      </c>
      <c r="G94" s="16">
        <f t="shared" si="16"/>
        <v>45837</v>
      </c>
      <c r="H94" s="24" t="b">
        <f>IF(Invulblad!$D$5="a",IF(VLOOKUP(MOD(G94+33,35),tabel,3)="R","",VLOOKUP(MOD(G94+33,35),tabel,3)),IF(Invulblad!$D$5="b",IF(VLOOKUP(MOD(G94+12,35),tabel,3)="R","",VLOOKUP(MOD(G94+12,35),tabel,3)),IF(Invulblad!$D$5="c",IF(VLOOKUP(MOD(G94+5,35),tabel,3)="R","",VLOOKUP(MOD(G94+5,35),tabel,3)),IF(Invulblad!$D$5="d",IF(VLOOKUP(MOD(G94+19,35),tabel,3)="R","",VLOOKUP(MOD(G94+19,35),tabel,3)),IF(Invulblad!$D$5="e",IF(VLOOKUP(MOD(G94+26,35),tabel,3,0)="R","",VLOOKUP(MOD(G94+26,35),tabel,3,0)))))))</f>
        <v>0</v>
      </c>
      <c r="I94" s="61" t="str">
        <f t="shared" si="13"/>
        <v/>
      </c>
    </row>
    <row r="95" spans="1:9" ht="24" customHeight="1" x14ac:dyDescent="0.35">
      <c r="A95" s="9" t="str">
        <f t="shared" si="14"/>
        <v>VR</v>
      </c>
      <c r="B95" s="16">
        <f t="shared" si="15"/>
        <v>45807</v>
      </c>
      <c r="C95" s="13" t="b">
        <f>IF(Invulblad!$D$5="a",IF(VLOOKUP(MOD(B95+33,35),tabel,3)="R","",VLOOKUP(MOD(B95+33,35),tabel,3)),IF(Invulblad!$D$5="b",IF(VLOOKUP(MOD(B95+12,35),tabel,3)="R","",VLOOKUP(MOD(B95+12,35),tabel,3)),IF(Invulblad!$D$5="c",IF(VLOOKUP(MOD(B95+5,35),tabel,3)="R","",VLOOKUP(MOD(B95+5,35),tabel,3)),IF(Invulblad!$D$5="d",IF(VLOOKUP(MOD(B95+19,35),tabel,3)="R","",VLOOKUP(MOD(B95+19,35),tabel,3)),IF(Invulblad!$D$5="e",IF(VLOOKUP(MOD(B95+26,35),tabel,3,0)="R","",VLOOKUP(MOD(B95+26,35),tabel,3,0)))))))</f>
        <v>0</v>
      </c>
      <c r="D95" s="62" t="str">
        <f t="shared" si="11"/>
        <v/>
      </c>
      <c r="F95" s="9" t="str">
        <f t="shared" si="12"/>
        <v>MA</v>
      </c>
      <c r="G95" s="16">
        <f t="shared" si="16"/>
        <v>45838</v>
      </c>
      <c r="H95" s="24" t="b">
        <f>IF(Invulblad!$D$5="a",IF(VLOOKUP(MOD(G95+33,35),tabel,3)="R","",VLOOKUP(MOD(G95+33,35),tabel,3)),IF(Invulblad!$D$5="b",IF(VLOOKUP(MOD(G95+12,35),tabel,3)="R","",VLOOKUP(MOD(G95+12,35),tabel,3)),IF(Invulblad!$D$5="c",IF(VLOOKUP(MOD(G95+5,35),tabel,3)="R","",VLOOKUP(MOD(G95+5,35),tabel,3)),IF(Invulblad!$D$5="d",IF(VLOOKUP(MOD(G95+19,35),tabel,3)="R","",VLOOKUP(MOD(G95+19,35),tabel,3)),IF(Invulblad!$D$5="e",IF(VLOOKUP(MOD(G95+26,35),tabel,3,0)="R","",VLOOKUP(MOD(G95+26,35),tabel,3,0)))))))</f>
        <v>0</v>
      </c>
      <c r="I95" s="61" t="str">
        <f t="shared" si="13"/>
        <v/>
      </c>
    </row>
    <row r="96" spans="1:9" ht="24" customHeight="1" thickBot="1" x14ac:dyDescent="0.4">
      <c r="A96" s="10" t="str">
        <f t="shared" si="14"/>
        <v>ZA</v>
      </c>
      <c r="B96" s="17">
        <f t="shared" si="15"/>
        <v>45808</v>
      </c>
      <c r="C96" s="14" t="b">
        <f>IF(Invulblad!$D$5="a",IF(VLOOKUP(MOD(B96+33,35),tabel,3)="R","",VLOOKUP(MOD(B96+33,35),tabel,3)),IF(Invulblad!$D$5="b",IF(VLOOKUP(MOD(B96+12,35),tabel,3)="R","",VLOOKUP(MOD(B96+12,35),tabel,3)),IF(Invulblad!$D$5="c",IF(VLOOKUP(MOD(B96+5,35),tabel,3)="R","",VLOOKUP(MOD(B96+5,35),tabel,3)),IF(Invulblad!$D$5="d",IF(VLOOKUP(MOD(B96+19,35),tabel,3)="R","",VLOOKUP(MOD(B96+19,35),tabel,3)),IF(Invulblad!$D$5="e",IF(VLOOKUP(MOD(B96+26,35),tabel,3,0)="R","",VLOOKUP(MOD(B96+26,35),tabel,3,0)))))))</f>
        <v>0</v>
      </c>
      <c r="D96" s="63" t="str">
        <f t="shared" si="11"/>
        <v/>
      </c>
      <c r="F96" s="10"/>
      <c r="G96" s="17"/>
      <c r="H96" s="14"/>
      <c r="I96" s="63"/>
    </row>
    <row r="97" spans="1:9" ht="21.75" customHeight="1" thickBot="1" x14ac:dyDescent="0.25">
      <c r="A97" s="105" t="str">
        <f>Invulblad!$D$5</f>
        <v>D1</v>
      </c>
      <c r="B97" s="195" t="s">
        <v>6</v>
      </c>
      <c r="C97" s="196"/>
      <c r="D97" s="100">
        <f>B98</f>
        <v>45839</v>
      </c>
      <c r="F97" s="105" t="str">
        <f>Invulblad!$D$5</f>
        <v>D1</v>
      </c>
      <c r="G97" s="195" t="s">
        <v>6</v>
      </c>
      <c r="H97" s="196"/>
      <c r="I97" s="100">
        <f>G98</f>
        <v>45870</v>
      </c>
    </row>
    <row r="98" spans="1:9" ht="24" customHeight="1" x14ac:dyDescent="0.35">
      <c r="A98" s="25" t="str">
        <f t="shared" si="14"/>
        <v>DI</v>
      </c>
      <c r="B98" s="26">
        <f>G95+1</f>
        <v>45839</v>
      </c>
      <c r="C98" s="24" t="b">
        <f>IF(Invulblad!$D$5="a",IF(VLOOKUP(MOD(B98+33,35),tabel,3)="R","",VLOOKUP(MOD(B98+33,35),tabel,3)),IF(Invulblad!$D$5="b",IF(VLOOKUP(MOD(B98+12,35),tabel,3)="R","",VLOOKUP(MOD(B98+12,35),tabel,3)),IF(Invulblad!$D$5="c",IF(VLOOKUP(MOD(B98+5,35),tabel,3)="R","",VLOOKUP(MOD(B98+5,35),tabel,3)),IF(Invulblad!$D$5="d",IF(VLOOKUP(MOD(B98+19,35),tabel,3)="R","",VLOOKUP(MOD(B98+19,35),tabel,3)),IF(Invulblad!$D$5="e",IF(VLOOKUP(MOD(B98+26,35),tabel,3,0)="R","",VLOOKUP(MOD(B98+26,35),tabel,3,0)))))))</f>
        <v>0</v>
      </c>
      <c r="D98" s="61" t="str">
        <f t="shared" ref="D98:D128" si="17">VLOOKUP(B98,jaar,8,TRUE)</f>
        <v/>
      </c>
      <c r="F98" s="8" t="str">
        <f t="shared" ref="F98:F163" si="18">VLOOKUP(MOD(G98+12,28),tabel,2,0)</f>
        <v>VR</v>
      </c>
      <c r="G98" s="15">
        <f>B128+1</f>
        <v>45870</v>
      </c>
      <c r="H98" s="24" t="b">
        <f>IF(Invulblad!$D$5="a",IF(VLOOKUP(MOD(G98+33,35),tabel,3)="R","",VLOOKUP(MOD(G98+33,35),tabel,3)),IF(Invulblad!$D$5="b",IF(VLOOKUP(MOD(G98+12,35),tabel,3)="R","",VLOOKUP(MOD(G98+12,35),tabel,3)),IF(Invulblad!$D$5="c",IF(VLOOKUP(MOD(G98+5,35),tabel,3)="R","",VLOOKUP(MOD(G98+5,35),tabel,3)),IF(Invulblad!$D$5="d",IF(VLOOKUP(MOD(G98+19,35),tabel,3)="R","",VLOOKUP(MOD(G98+19,35),tabel,3)),IF(Invulblad!$D$5="e",IF(VLOOKUP(MOD(G98+26,35),tabel,3,0)="R","",VLOOKUP(MOD(G98+26,35),tabel,3,0)))))))</f>
        <v>0</v>
      </c>
      <c r="I98" s="61" t="str">
        <f t="shared" ref="I98:I128" si="19">VLOOKUP(G98,jaar,8,TRUE)</f>
        <v/>
      </c>
    </row>
    <row r="99" spans="1:9" ht="24" customHeight="1" x14ac:dyDescent="0.35">
      <c r="A99" s="9" t="str">
        <f t="shared" si="14"/>
        <v>WO</v>
      </c>
      <c r="B99" s="16">
        <f>B98+1</f>
        <v>45840</v>
      </c>
      <c r="C99" s="13" t="b">
        <f>IF(Invulblad!$D$5="a",IF(VLOOKUP(MOD(B99+33,35),tabel,3)="R","",VLOOKUP(MOD(B99+33,35),tabel,3)),IF(Invulblad!$D$5="b",IF(VLOOKUP(MOD(B99+12,35),tabel,3)="R","",VLOOKUP(MOD(B99+12,35),tabel,3)),IF(Invulblad!$D$5="c",IF(VLOOKUP(MOD(B99+5,35),tabel,3)="R","",VLOOKUP(MOD(B99+5,35),tabel,3)),IF(Invulblad!$D$5="d",IF(VLOOKUP(MOD(B99+19,35),tabel,3)="R","",VLOOKUP(MOD(B99+19,35),tabel,3)),IF(Invulblad!$D$5="e",IF(VLOOKUP(MOD(B99+26,35),tabel,3,0)="R","",VLOOKUP(MOD(B99+26,35),tabel,3,0)))))))</f>
        <v>0</v>
      </c>
      <c r="D99" s="62" t="str">
        <f t="shared" si="17"/>
        <v/>
      </c>
      <c r="F99" s="9" t="str">
        <f t="shared" si="18"/>
        <v>ZA</v>
      </c>
      <c r="G99" s="16">
        <f>G98+1</f>
        <v>45871</v>
      </c>
      <c r="H99" s="24" t="b">
        <f>IF(Invulblad!$D$5="a",IF(VLOOKUP(MOD(G99+33,35),tabel,3)="R","",VLOOKUP(MOD(G99+33,35),tabel,3)),IF(Invulblad!$D$5="b",IF(VLOOKUP(MOD(G99+12,35),tabel,3)="R","",VLOOKUP(MOD(G99+12,35),tabel,3)),IF(Invulblad!$D$5="c",IF(VLOOKUP(MOD(G99+5,35),tabel,3)="R","",VLOOKUP(MOD(G99+5,35),tabel,3)),IF(Invulblad!$D$5="d",IF(VLOOKUP(MOD(G99+19,35),tabel,3)="R","",VLOOKUP(MOD(G99+19,35),tabel,3)),IF(Invulblad!$D$5="e",IF(VLOOKUP(MOD(G99+26,35),tabel,3,0)="R","",VLOOKUP(MOD(G99+26,35),tabel,3,0)))))))</f>
        <v>0</v>
      </c>
      <c r="I99" s="61" t="str">
        <f t="shared" si="19"/>
        <v/>
      </c>
    </row>
    <row r="100" spans="1:9" ht="24" customHeight="1" x14ac:dyDescent="0.35">
      <c r="A100" s="9" t="str">
        <f t="shared" si="14"/>
        <v>DO</v>
      </c>
      <c r="B100" s="16">
        <f t="shared" ref="B100:B128" si="20">B99+1</f>
        <v>45841</v>
      </c>
      <c r="C100" s="13" t="b">
        <f>IF(Invulblad!$D$5="a",IF(VLOOKUP(MOD(B100+33,35),tabel,3)="R","",VLOOKUP(MOD(B100+33,35),tabel,3)),IF(Invulblad!$D$5="b",IF(VLOOKUP(MOD(B100+12,35),tabel,3)="R","",VLOOKUP(MOD(B100+12,35),tabel,3)),IF(Invulblad!$D$5="c",IF(VLOOKUP(MOD(B100+5,35),tabel,3)="R","",VLOOKUP(MOD(B100+5,35),tabel,3)),IF(Invulblad!$D$5="d",IF(VLOOKUP(MOD(B100+19,35),tabel,3)="R","",VLOOKUP(MOD(B100+19,35),tabel,3)),IF(Invulblad!$D$5="e",IF(VLOOKUP(MOD(B100+26,35),tabel,3,0)="R","",VLOOKUP(MOD(B100+26,35),tabel,3,0)))))))</f>
        <v>0</v>
      </c>
      <c r="D100" s="62" t="str">
        <f t="shared" si="17"/>
        <v/>
      </c>
      <c r="F100" s="9" t="str">
        <f t="shared" si="18"/>
        <v>ZO</v>
      </c>
      <c r="G100" s="16">
        <f t="shared" ref="G100:G128" si="21">G99+1</f>
        <v>45872</v>
      </c>
      <c r="H100" s="24" t="b">
        <f>IF(Invulblad!$D$5="a",IF(VLOOKUP(MOD(G100+33,35),tabel,3)="R","",VLOOKUP(MOD(G100+33,35),tabel,3)),IF(Invulblad!$D$5="b",IF(VLOOKUP(MOD(G100+12,35),tabel,3)="R","",VLOOKUP(MOD(G100+12,35),tabel,3)),IF(Invulblad!$D$5="c",IF(VLOOKUP(MOD(G100+5,35),tabel,3)="R","",VLOOKUP(MOD(G100+5,35),tabel,3)),IF(Invulblad!$D$5="d",IF(VLOOKUP(MOD(G100+19,35),tabel,3)="R","",VLOOKUP(MOD(G100+19,35),tabel,3)),IF(Invulblad!$D$5="e",IF(VLOOKUP(MOD(G100+26,35),tabel,3,0)="R","",VLOOKUP(MOD(G100+26,35),tabel,3,0)))))))</f>
        <v>0</v>
      </c>
      <c r="I100" s="61" t="str">
        <f t="shared" si="19"/>
        <v/>
      </c>
    </row>
    <row r="101" spans="1:9" ht="24" customHeight="1" x14ac:dyDescent="0.35">
      <c r="A101" s="9" t="str">
        <f t="shared" si="14"/>
        <v>VR</v>
      </c>
      <c r="B101" s="16">
        <f t="shared" si="20"/>
        <v>45842</v>
      </c>
      <c r="C101" s="13" t="b">
        <f>IF(Invulblad!$D$5="a",IF(VLOOKUP(MOD(B101+33,35),tabel,3)="R","",VLOOKUP(MOD(B101+33,35),tabel,3)),IF(Invulblad!$D$5="b",IF(VLOOKUP(MOD(B101+12,35),tabel,3)="R","",VLOOKUP(MOD(B101+12,35),tabel,3)),IF(Invulblad!$D$5="c",IF(VLOOKUP(MOD(B101+5,35),tabel,3)="R","",VLOOKUP(MOD(B101+5,35),tabel,3)),IF(Invulblad!$D$5="d",IF(VLOOKUP(MOD(B101+19,35),tabel,3)="R","",VLOOKUP(MOD(B101+19,35),tabel,3)),IF(Invulblad!$D$5="e",IF(VLOOKUP(MOD(B101+26,35),tabel,3,0)="R","",VLOOKUP(MOD(B101+26,35),tabel,3,0)))))))</f>
        <v>0</v>
      </c>
      <c r="D101" s="62" t="str">
        <f t="shared" si="17"/>
        <v/>
      </c>
      <c r="F101" s="9" t="str">
        <f t="shared" si="18"/>
        <v>MA</v>
      </c>
      <c r="G101" s="16">
        <f t="shared" si="21"/>
        <v>45873</v>
      </c>
      <c r="H101" s="24" t="b">
        <f>IF(Invulblad!$D$5="a",IF(VLOOKUP(MOD(G101+33,35),tabel,3)="R","",VLOOKUP(MOD(G101+33,35),tabel,3)),IF(Invulblad!$D$5="b",IF(VLOOKUP(MOD(G101+12,35),tabel,3)="R","",VLOOKUP(MOD(G101+12,35),tabel,3)),IF(Invulblad!$D$5="c",IF(VLOOKUP(MOD(G101+5,35),tabel,3)="R","",VLOOKUP(MOD(G101+5,35),tabel,3)),IF(Invulblad!$D$5="d",IF(VLOOKUP(MOD(G101+19,35),tabel,3)="R","",VLOOKUP(MOD(G101+19,35),tabel,3)),IF(Invulblad!$D$5="e",IF(VLOOKUP(MOD(G101+26,35),tabel,3,0)="R","",VLOOKUP(MOD(G101+26,35),tabel,3,0)))))))</f>
        <v>0</v>
      </c>
      <c r="I101" s="61" t="str">
        <f t="shared" si="19"/>
        <v/>
      </c>
    </row>
    <row r="102" spans="1:9" ht="24" customHeight="1" x14ac:dyDescent="0.35">
      <c r="A102" s="9" t="str">
        <f t="shared" si="14"/>
        <v>ZA</v>
      </c>
      <c r="B102" s="16">
        <f t="shared" si="20"/>
        <v>45843</v>
      </c>
      <c r="C102" s="13" t="b">
        <f>IF(Invulblad!$D$5="a",IF(VLOOKUP(MOD(B102+33,35),tabel,3)="R","",VLOOKUP(MOD(B102+33,35),tabel,3)),IF(Invulblad!$D$5="b",IF(VLOOKUP(MOD(B102+12,35),tabel,3)="R","",VLOOKUP(MOD(B102+12,35),tabel,3)),IF(Invulblad!$D$5="c",IF(VLOOKUP(MOD(B102+5,35),tabel,3)="R","",VLOOKUP(MOD(B102+5,35),tabel,3)),IF(Invulblad!$D$5="d",IF(VLOOKUP(MOD(B102+19,35),tabel,3)="R","",VLOOKUP(MOD(B102+19,35),tabel,3)),IF(Invulblad!$D$5="e",IF(VLOOKUP(MOD(B102+26,35),tabel,3,0)="R","",VLOOKUP(MOD(B102+26,35),tabel,3,0)))))))</f>
        <v>0</v>
      </c>
      <c r="D102" s="62" t="str">
        <f t="shared" si="17"/>
        <v/>
      </c>
      <c r="F102" s="9" t="str">
        <f t="shared" si="18"/>
        <v>DI</v>
      </c>
      <c r="G102" s="16">
        <f t="shared" si="21"/>
        <v>45874</v>
      </c>
      <c r="H102" s="24" t="b">
        <f>IF(Invulblad!$D$5="a",IF(VLOOKUP(MOD(G102+33,35),tabel,3)="R","",VLOOKUP(MOD(G102+33,35),tabel,3)),IF(Invulblad!$D$5="b",IF(VLOOKUP(MOD(G102+12,35),tabel,3)="R","",VLOOKUP(MOD(G102+12,35),tabel,3)),IF(Invulblad!$D$5="c",IF(VLOOKUP(MOD(G102+5,35),tabel,3)="R","",VLOOKUP(MOD(G102+5,35),tabel,3)),IF(Invulblad!$D$5="d",IF(VLOOKUP(MOD(G102+19,35),tabel,3)="R","",VLOOKUP(MOD(G102+19,35),tabel,3)),IF(Invulblad!$D$5="e",IF(VLOOKUP(MOD(G102+26,35),tabel,3,0)="R","",VLOOKUP(MOD(G102+26,35),tabel,3,0)))))))</f>
        <v>0</v>
      </c>
      <c r="I102" s="61" t="str">
        <f t="shared" si="19"/>
        <v/>
      </c>
    </row>
    <row r="103" spans="1:9" ht="24" customHeight="1" x14ac:dyDescent="0.35">
      <c r="A103" s="9" t="str">
        <f t="shared" si="14"/>
        <v>ZO</v>
      </c>
      <c r="B103" s="16">
        <f t="shared" si="20"/>
        <v>45844</v>
      </c>
      <c r="C103" s="13" t="b">
        <f>IF(Invulblad!$D$5="a",IF(VLOOKUP(MOD(B103+33,35),tabel,3)="R","",VLOOKUP(MOD(B103+33,35),tabel,3)),IF(Invulblad!$D$5="b",IF(VLOOKUP(MOD(B103+12,35),tabel,3)="R","",VLOOKUP(MOD(B103+12,35),tabel,3)),IF(Invulblad!$D$5="c",IF(VLOOKUP(MOD(B103+5,35),tabel,3)="R","",VLOOKUP(MOD(B103+5,35),tabel,3)),IF(Invulblad!$D$5="d",IF(VLOOKUP(MOD(B103+19,35),tabel,3)="R","",VLOOKUP(MOD(B103+19,35),tabel,3)),IF(Invulblad!$D$5="e",IF(VLOOKUP(MOD(B103+26,35),tabel,3,0)="R","",VLOOKUP(MOD(B103+26,35),tabel,3,0)))))))</f>
        <v>0</v>
      </c>
      <c r="D103" s="62" t="str">
        <f t="shared" si="17"/>
        <v/>
      </c>
      <c r="F103" s="9" t="str">
        <f t="shared" si="18"/>
        <v>WO</v>
      </c>
      <c r="G103" s="16">
        <f t="shared" si="21"/>
        <v>45875</v>
      </c>
      <c r="H103" s="24" t="b">
        <f>IF(Invulblad!$D$5="a",IF(VLOOKUP(MOD(G103+33,35),tabel,3)="R","",VLOOKUP(MOD(G103+33,35),tabel,3)),IF(Invulblad!$D$5="b",IF(VLOOKUP(MOD(G103+12,35),tabel,3)="R","",VLOOKUP(MOD(G103+12,35),tabel,3)),IF(Invulblad!$D$5="c",IF(VLOOKUP(MOD(G103+5,35),tabel,3)="R","",VLOOKUP(MOD(G103+5,35),tabel,3)),IF(Invulblad!$D$5="d",IF(VLOOKUP(MOD(G103+19,35),tabel,3)="R","",VLOOKUP(MOD(G103+19,35),tabel,3)),IF(Invulblad!$D$5="e",IF(VLOOKUP(MOD(G103+26,35),tabel,3,0)="R","",VLOOKUP(MOD(G103+26,35),tabel,3,0)))))))</f>
        <v>0</v>
      </c>
      <c r="I103" s="61" t="str">
        <f t="shared" si="19"/>
        <v/>
      </c>
    </row>
    <row r="104" spans="1:9" ht="24" customHeight="1" x14ac:dyDescent="0.35">
      <c r="A104" s="9" t="str">
        <f t="shared" si="14"/>
        <v>MA</v>
      </c>
      <c r="B104" s="16">
        <f t="shared" si="20"/>
        <v>45845</v>
      </c>
      <c r="C104" s="13" t="b">
        <f>IF(Invulblad!$D$5="a",IF(VLOOKUP(MOD(B104+33,35),tabel,3)="R","",VLOOKUP(MOD(B104+33,35),tabel,3)),IF(Invulblad!$D$5="b",IF(VLOOKUP(MOD(B104+12,35),tabel,3)="R","",VLOOKUP(MOD(B104+12,35),tabel,3)),IF(Invulblad!$D$5="c",IF(VLOOKUP(MOD(B104+5,35),tabel,3)="R","",VLOOKUP(MOD(B104+5,35),tabel,3)),IF(Invulblad!$D$5="d",IF(VLOOKUP(MOD(B104+19,35),tabel,3)="R","",VLOOKUP(MOD(B104+19,35),tabel,3)),IF(Invulblad!$D$5="e",IF(VLOOKUP(MOD(B104+26,35),tabel,3,0)="R","",VLOOKUP(MOD(B104+26,35),tabel,3,0)))))))</f>
        <v>0</v>
      </c>
      <c r="D104" s="62" t="str">
        <f t="shared" si="17"/>
        <v/>
      </c>
      <c r="F104" s="9" t="str">
        <f t="shared" si="18"/>
        <v>DO</v>
      </c>
      <c r="G104" s="16">
        <f t="shared" si="21"/>
        <v>45876</v>
      </c>
      <c r="H104" s="24" t="b">
        <f>IF(Invulblad!$D$5="a",IF(VLOOKUP(MOD(G104+33,35),tabel,3)="R","",VLOOKUP(MOD(G104+33,35),tabel,3)),IF(Invulblad!$D$5="b",IF(VLOOKUP(MOD(G104+12,35),tabel,3)="R","",VLOOKUP(MOD(G104+12,35),tabel,3)),IF(Invulblad!$D$5="c",IF(VLOOKUP(MOD(G104+5,35),tabel,3)="R","",VLOOKUP(MOD(G104+5,35),tabel,3)),IF(Invulblad!$D$5="d",IF(VLOOKUP(MOD(G104+19,35),tabel,3)="R","",VLOOKUP(MOD(G104+19,35),tabel,3)),IF(Invulblad!$D$5="e",IF(VLOOKUP(MOD(G104+26,35),tabel,3,0)="R","",VLOOKUP(MOD(G104+26,35),tabel,3,0)))))))</f>
        <v>0</v>
      </c>
      <c r="I104" s="61" t="str">
        <f t="shared" si="19"/>
        <v/>
      </c>
    </row>
    <row r="105" spans="1:9" ht="24" customHeight="1" x14ac:dyDescent="0.35">
      <c r="A105" s="9" t="str">
        <f t="shared" si="14"/>
        <v>DI</v>
      </c>
      <c r="B105" s="16">
        <f t="shared" si="20"/>
        <v>45846</v>
      </c>
      <c r="C105" s="13" t="b">
        <f>IF(Invulblad!$D$5="a",IF(VLOOKUP(MOD(B105+33,35),tabel,3)="R","",VLOOKUP(MOD(B105+33,35),tabel,3)),IF(Invulblad!$D$5="b",IF(VLOOKUP(MOD(B105+12,35),tabel,3)="R","",VLOOKUP(MOD(B105+12,35),tabel,3)),IF(Invulblad!$D$5="c",IF(VLOOKUP(MOD(B105+5,35),tabel,3)="R","",VLOOKUP(MOD(B105+5,35),tabel,3)),IF(Invulblad!$D$5="d",IF(VLOOKUP(MOD(B105+19,35),tabel,3)="R","",VLOOKUP(MOD(B105+19,35),tabel,3)),IF(Invulblad!$D$5="e",IF(VLOOKUP(MOD(B105+26,35),tabel,3,0)="R","",VLOOKUP(MOD(B105+26,35),tabel,3,0)))))))</f>
        <v>0</v>
      </c>
      <c r="D105" s="62" t="str">
        <f t="shared" si="17"/>
        <v/>
      </c>
      <c r="F105" s="9" t="str">
        <f t="shared" si="18"/>
        <v>VR</v>
      </c>
      <c r="G105" s="16">
        <f t="shared" si="21"/>
        <v>45877</v>
      </c>
      <c r="H105" s="24" t="b">
        <f>IF(Invulblad!$D$5="a",IF(VLOOKUP(MOD(G105+33,35),tabel,3)="R","",VLOOKUP(MOD(G105+33,35),tabel,3)),IF(Invulblad!$D$5="b",IF(VLOOKUP(MOD(G105+12,35),tabel,3)="R","",VLOOKUP(MOD(G105+12,35),tabel,3)),IF(Invulblad!$D$5="c",IF(VLOOKUP(MOD(G105+5,35),tabel,3)="R","",VLOOKUP(MOD(G105+5,35),tabel,3)),IF(Invulblad!$D$5="d",IF(VLOOKUP(MOD(G105+19,35),tabel,3)="R","",VLOOKUP(MOD(G105+19,35),tabel,3)),IF(Invulblad!$D$5="e",IF(VLOOKUP(MOD(G105+26,35),tabel,3,0)="R","",VLOOKUP(MOD(G105+26,35),tabel,3,0)))))))</f>
        <v>0</v>
      </c>
      <c r="I105" s="61" t="str">
        <f t="shared" si="19"/>
        <v/>
      </c>
    </row>
    <row r="106" spans="1:9" ht="24" customHeight="1" x14ac:dyDescent="0.35">
      <c r="A106" s="9" t="str">
        <f t="shared" si="14"/>
        <v>WO</v>
      </c>
      <c r="B106" s="16">
        <f t="shared" si="20"/>
        <v>45847</v>
      </c>
      <c r="C106" s="13" t="b">
        <f>IF(Invulblad!$D$5="a",IF(VLOOKUP(MOD(B106+33,35),tabel,3)="R","",VLOOKUP(MOD(B106+33,35),tabel,3)),IF(Invulblad!$D$5="b",IF(VLOOKUP(MOD(B106+12,35),tabel,3)="R","",VLOOKUP(MOD(B106+12,35),tabel,3)),IF(Invulblad!$D$5="c",IF(VLOOKUP(MOD(B106+5,35),tabel,3)="R","",VLOOKUP(MOD(B106+5,35),tabel,3)),IF(Invulblad!$D$5="d",IF(VLOOKUP(MOD(B106+19,35),tabel,3)="R","",VLOOKUP(MOD(B106+19,35),tabel,3)),IF(Invulblad!$D$5="e",IF(VLOOKUP(MOD(B106+26,35),tabel,3,0)="R","",VLOOKUP(MOD(B106+26,35),tabel,3,0)))))))</f>
        <v>0</v>
      </c>
      <c r="D106" s="62" t="str">
        <f t="shared" si="17"/>
        <v/>
      </c>
      <c r="F106" s="9" t="str">
        <f t="shared" si="18"/>
        <v>ZA</v>
      </c>
      <c r="G106" s="16">
        <f t="shared" si="21"/>
        <v>45878</v>
      </c>
      <c r="H106" s="24" t="b">
        <f>IF(Invulblad!$D$5="a",IF(VLOOKUP(MOD(G106+33,35),tabel,3)="R","",VLOOKUP(MOD(G106+33,35),tabel,3)),IF(Invulblad!$D$5="b",IF(VLOOKUP(MOD(G106+12,35),tabel,3)="R","",VLOOKUP(MOD(G106+12,35),tabel,3)),IF(Invulblad!$D$5="c",IF(VLOOKUP(MOD(G106+5,35),tabel,3)="R","",VLOOKUP(MOD(G106+5,35),tabel,3)),IF(Invulblad!$D$5="d",IF(VLOOKUP(MOD(G106+19,35),tabel,3)="R","",VLOOKUP(MOD(G106+19,35),tabel,3)),IF(Invulblad!$D$5="e",IF(VLOOKUP(MOD(G106+26,35),tabel,3,0)="R","",VLOOKUP(MOD(G106+26,35),tabel,3,0)))))))</f>
        <v>0</v>
      </c>
      <c r="I106" s="61" t="str">
        <f t="shared" si="19"/>
        <v/>
      </c>
    </row>
    <row r="107" spans="1:9" ht="24" customHeight="1" x14ac:dyDescent="0.35">
      <c r="A107" s="9" t="str">
        <f t="shared" si="14"/>
        <v>DO</v>
      </c>
      <c r="B107" s="16">
        <f t="shared" si="20"/>
        <v>45848</v>
      </c>
      <c r="C107" s="13" t="b">
        <f>IF(Invulblad!$D$5="a",IF(VLOOKUP(MOD(B107+33,35),tabel,3)="R","",VLOOKUP(MOD(B107+33,35),tabel,3)),IF(Invulblad!$D$5="b",IF(VLOOKUP(MOD(B107+12,35),tabel,3)="R","",VLOOKUP(MOD(B107+12,35),tabel,3)),IF(Invulblad!$D$5="c",IF(VLOOKUP(MOD(B107+5,35),tabel,3)="R","",VLOOKUP(MOD(B107+5,35),tabel,3)),IF(Invulblad!$D$5="d",IF(VLOOKUP(MOD(B107+19,35),tabel,3)="R","",VLOOKUP(MOD(B107+19,35),tabel,3)),IF(Invulblad!$D$5="e",IF(VLOOKUP(MOD(B107+26,35),tabel,3,0)="R","",VLOOKUP(MOD(B107+26,35),tabel,3,0)))))))</f>
        <v>0</v>
      </c>
      <c r="D107" s="62" t="str">
        <f t="shared" si="17"/>
        <v/>
      </c>
      <c r="F107" s="9" t="str">
        <f t="shared" si="18"/>
        <v>ZO</v>
      </c>
      <c r="G107" s="16">
        <f t="shared" si="21"/>
        <v>45879</v>
      </c>
      <c r="H107" s="24" t="b">
        <f>IF(Invulblad!$D$5="a",IF(VLOOKUP(MOD(G107+33,35),tabel,3)="R","",VLOOKUP(MOD(G107+33,35),tabel,3)),IF(Invulblad!$D$5="b",IF(VLOOKUP(MOD(G107+12,35),tabel,3)="R","",VLOOKUP(MOD(G107+12,35),tabel,3)),IF(Invulblad!$D$5="c",IF(VLOOKUP(MOD(G107+5,35),tabel,3)="R","",VLOOKUP(MOD(G107+5,35),tabel,3)),IF(Invulblad!$D$5="d",IF(VLOOKUP(MOD(G107+19,35),tabel,3)="R","",VLOOKUP(MOD(G107+19,35),tabel,3)),IF(Invulblad!$D$5="e",IF(VLOOKUP(MOD(G107+26,35),tabel,3,0)="R","",VLOOKUP(MOD(G107+26,35),tabel,3,0)))))))</f>
        <v>0</v>
      </c>
      <c r="I107" s="61" t="str">
        <f t="shared" si="19"/>
        <v/>
      </c>
    </row>
    <row r="108" spans="1:9" ht="24" customHeight="1" x14ac:dyDescent="0.35">
      <c r="A108" s="9" t="str">
        <f t="shared" si="14"/>
        <v>VR</v>
      </c>
      <c r="B108" s="16">
        <f t="shared" si="20"/>
        <v>45849</v>
      </c>
      <c r="C108" s="13" t="b">
        <f>IF(Invulblad!$D$5="a",IF(VLOOKUP(MOD(B108+33,35),tabel,3)="R","",VLOOKUP(MOD(B108+33,35),tabel,3)),IF(Invulblad!$D$5="b",IF(VLOOKUP(MOD(B108+12,35),tabel,3)="R","",VLOOKUP(MOD(B108+12,35),tabel,3)),IF(Invulblad!$D$5="c",IF(VLOOKUP(MOD(B108+5,35),tabel,3)="R","",VLOOKUP(MOD(B108+5,35),tabel,3)),IF(Invulblad!$D$5="d",IF(VLOOKUP(MOD(B108+19,35),tabel,3)="R","",VLOOKUP(MOD(B108+19,35),tabel,3)),IF(Invulblad!$D$5="e",IF(VLOOKUP(MOD(B108+26,35),tabel,3,0)="R","",VLOOKUP(MOD(B108+26,35),tabel,3,0)))))))</f>
        <v>0</v>
      </c>
      <c r="D108" s="62" t="str">
        <f t="shared" si="17"/>
        <v/>
      </c>
      <c r="F108" s="9" t="str">
        <f t="shared" si="18"/>
        <v>MA</v>
      </c>
      <c r="G108" s="16">
        <f t="shared" si="21"/>
        <v>45880</v>
      </c>
      <c r="H108" s="24" t="b">
        <f>IF(Invulblad!$D$5="a",IF(VLOOKUP(MOD(G108+33,35),tabel,3)="R","",VLOOKUP(MOD(G108+33,35),tabel,3)),IF(Invulblad!$D$5="b",IF(VLOOKUP(MOD(G108+12,35),tabel,3)="R","",VLOOKUP(MOD(G108+12,35),tabel,3)),IF(Invulblad!$D$5="c",IF(VLOOKUP(MOD(G108+5,35),tabel,3)="R","",VLOOKUP(MOD(G108+5,35),tabel,3)),IF(Invulblad!$D$5="d",IF(VLOOKUP(MOD(G108+19,35),tabel,3)="R","",VLOOKUP(MOD(G108+19,35),tabel,3)),IF(Invulblad!$D$5="e",IF(VLOOKUP(MOD(G108+26,35),tabel,3,0)="R","",VLOOKUP(MOD(G108+26,35),tabel,3,0)))))))</f>
        <v>0</v>
      </c>
      <c r="I108" s="61" t="str">
        <f t="shared" si="19"/>
        <v/>
      </c>
    </row>
    <row r="109" spans="1:9" ht="24" customHeight="1" x14ac:dyDescent="0.35">
      <c r="A109" s="9" t="str">
        <f t="shared" si="14"/>
        <v>ZA</v>
      </c>
      <c r="B109" s="16">
        <f t="shared" si="20"/>
        <v>45850</v>
      </c>
      <c r="C109" s="13" t="b">
        <f>IF(Invulblad!$D$5="a",IF(VLOOKUP(MOD(B109+33,35),tabel,3)="R","",VLOOKUP(MOD(B109+33,35),tabel,3)),IF(Invulblad!$D$5="b",IF(VLOOKUP(MOD(B109+12,35),tabel,3)="R","",VLOOKUP(MOD(B109+12,35),tabel,3)),IF(Invulblad!$D$5="c",IF(VLOOKUP(MOD(B109+5,35),tabel,3)="R","",VLOOKUP(MOD(B109+5,35),tabel,3)),IF(Invulblad!$D$5="d",IF(VLOOKUP(MOD(B109+19,35),tabel,3)="R","",VLOOKUP(MOD(B109+19,35),tabel,3)),IF(Invulblad!$D$5="e",IF(VLOOKUP(MOD(B109+26,35),tabel,3,0)="R","",VLOOKUP(MOD(B109+26,35),tabel,3,0)))))))</f>
        <v>0</v>
      </c>
      <c r="D109" s="62" t="str">
        <f t="shared" si="17"/>
        <v/>
      </c>
      <c r="F109" s="9" t="str">
        <f t="shared" si="18"/>
        <v>DI</v>
      </c>
      <c r="G109" s="16">
        <f t="shared" si="21"/>
        <v>45881</v>
      </c>
      <c r="H109" s="24" t="b">
        <f>IF(Invulblad!$D$5="a",IF(VLOOKUP(MOD(G109+33,35),tabel,3)="R","",VLOOKUP(MOD(G109+33,35),tabel,3)),IF(Invulblad!$D$5="b",IF(VLOOKUP(MOD(G109+12,35),tabel,3)="R","",VLOOKUP(MOD(G109+12,35),tabel,3)),IF(Invulblad!$D$5="c",IF(VLOOKUP(MOD(G109+5,35),tabel,3)="R","",VLOOKUP(MOD(G109+5,35),tabel,3)),IF(Invulblad!$D$5="d",IF(VLOOKUP(MOD(G109+19,35),tabel,3)="R","",VLOOKUP(MOD(G109+19,35),tabel,3)),IF(Invulblad!$D$5="e",IF(VLOOKUP(MOD(G109+26,35),tabel,3,0)="R","",VLOOKUP(MOD(G109+26,35),tabel,3,0)))))))</f>
        <v>0</v>
      </c>
      <c r="I109" s="61" t="str">
        <f t="shared" si="19"/>
        <v/>
      </c>
    </row>
    <row r="110" spans="1:9" ht="24" customHeight="1" x14ac:dyDescent="0.35">
      <c r="A110" s="9" t="str">
        <f t="shared" si="14"/>
        <v>ZO</v>
      </c>
      <c r="B110" s="16">
        <f t="shared" si="20"/>
        <v>45851</v>
      </c>
      <c r="C110" s="13" t="b">
        <f>IF(Invulblad!$D$5="a",IF(VLOOKUP(MOD(B110+33,35),tabel,3)="R","",VLOOKUP(MOD(B110+33,35),tabel,3)),IF(Invulblad!$D$5="b",IF(VLOOKUP(MOD(B110+12,35),tabel,3)="R","",VLOOKUP(MOD(B110+12,35),tabel,3)),IF(Invulblad!$D$5="c",IF(VLOOKUP(MOD(B110+5,35),tabel,3)="R","",VLOOKUP(MOD(B110+5,35),tabel,3)),IF(Invulblad!$D$5="d",IF(VLOOKUP(MOD(B110+19,35),tabel,3)="R","",VLOOKUP(MOD(B110+19,35),tabel,3)),IF(Invulblad!$D$5="e",IF(VLOOKUP(MOD(B110+26,35),tabel,3,0)="R","",VLOOKUP(MOD(B110+26,35),tabel,3,0)))))))</f>
        <v>0</v>
      </c>
      <c r="D110" s="62" t="str">
        <f t="shared" si="17"/>
        <v/>
      </c>
      <c r="F110" s="9" t="str">
        <f t="shared" si="18"/>
        <v>WO</v>
      </c>
      <c r="G110" s="16">
        <f t="shared" si="21"/>
        <v>45882</v>
      </c>
      <c r="H110" s="24" t="b">
        <f>IF(Invulblad!$D$5="a",IF(VLOOKUP(MOD(G110+33,35),tabel,3)="R","",VLOOKUP(MOD(G110+33,35),tabel,3)),IF(Invulblad!$D$5="b",IF(VLOOKUP(MOD(G110+12,35),tabel,3)="R","",VLOOKUP(MOD(G110+12,35),tabel,3)),IF(Invulblad!$D$5="c",IF(VLOOKUP(MOD(G110+5,35),tabel,3)="R","",VLOOKUP(MOD(G110+5,35),tabel,3)),IF(Invulblad!$D$5="d",IF(VLOOKUP(MOD(G110+19,35),tabel,3)="R","",VLOOKUP(MOD(G110+19,35),tabel,3)),IF(Invulblad!$D$5="e",IF(VLOOKUP(MOD(G110+26,35),tabel,3,0)="R","",VLOOKUP(MOD(G110+26,35),tabel,3,0)))))))</f>
        <v>0</v>
      </c>
      <c r="I110" s="61" t="str">
        <f t="shared" si="19"/>
        <v/>
      </c>
    </row>
    <row r="111" spans="1:9" ht="24" customHeight="1" x14ac:dyDescent="0.35">
      <c r="A111" s="9" t="str">
        <f t="shared" si="14"/>
        <v>MA</v>
      </c>
      <c r="B111" s="16">
        <f t="shared" si="20"/>
        <v>45852</v>
      </c>
      <c r="C111" s="13" t="b">
        <f>IF(Invulblad!$D$5="a",IF(VLOOKUP(MOD(B111+33,35),tabel,3)="R","",VLOOKUP(MOD(B111+33,35),tabel,3)),IF(Invulblad!$D$5="b",IF(VLOOKUP(MOD(B111+12,35),tabel,3)="R","",VLOOKUP(MOD(B111+12,35),tabel,3)),IF(Invulblad!$D$5="c",IF(VLOOKUP(MOD(B111+5,35),tabel,3)="R","",VLOOKUP(MOD(B111+5,35),tabel,3)),IF(Invulblad!$D$5="d",IF(VLOOKUP(MOD(B111+19,35),tabel,3)="R","",VLOOKUP(MOD(B111+19,35),tabel,3)),IF(Invulblad!$D$5="e",IF(VLOOKUP(MOD(B111+26,35),tabel,3,0)="R","",VLOOKUP(MOD(B111+26,35),tabel,3,0)))))))</f>
        <v>0</v>
      </c>
      <c r="D111" s="62" t="str">
        <f t="shared" si="17"/>
        <v/>
      </c>
      <c r="F111" s="9" t="str">
        <f t="shared" si="18"/>
        <v>DO</v>
      </c>
      <c r="G111" s="16">
        <f t="shared" si="21"/>
        <v>45883</v>
      </c>
      <c r="H111" s="24" t="b">
        <f>IF(Invulblad!$D$5="a",IF(VLOOKUP(MOD(G111+33,35),tabel,3)="R","",VLOOKUP(MOD(G111+33,35),tabel,3)),IF(Invulblad!$D$5="b",IF(VLOOKUP(MOD(G111+12,35),tabel,3)="R","",VLOOKUP(MOD(G111+12,35),tabel,3)),IF(Invulblad!$D$5="c",IF(VLOOKUP(MOD(G111+5,35),tabel,3)="R","",VLOOKUP(MOD(G111+5,35),tabel,3)),IF(Invulblad!$D$5="d",IF(VLOOKUP(MOD(G111+19,35),tabel,3)="R","",VLOOKUP(MOD(G111+19,35),tabel,3)),IF(Invulblad!$D$5="e",IF(VLOOKUP(MOD(G111+26,35),tabel,3,0)="R","",VLOOKUP(MOD(G111+26,35),tabel,3,0)))))))</f>
        <v>0</v>
      </c>
      <c r="I111" s="61" t="str">
        <f t="shared" si="19"/>
        <v/>
      </c>
    </row>
    <row r="112" spans="1:9" ht="24" customHeight="1" x14ac:dyDescent="0.35">
      <c r="A112" s="9" t="str">
        <f t="shared" si="14"/>
        <v>DI</v>
      </c>
      <c r="B112" s="16">
        <f t="shared" si="20"/>
        <v>45853</v>
      </c>
      <c r="C112" s="13" t="b">
        <f>IF(Invulblad!$D$5="a",IF(VLOOKUP(MOD(B112+33,35),tabel,3)="R","",VLOOKUP(MOD(B112+33,35),tabel,3)),IF(Invulblad!$D$5="b",IF(VLOOKUP(MOD(B112+12,35),tabel,3)="R","",VLOOKUP(MOD(B112+12,35),tabel,3)),IF(Invulblad!$D$5="c",IF(VLOOKUP(MOD(B112+5,35),tabel,3)="R","",VLOOKUP(MOD(B112+5,35),tabel,3)),IF(Invulblad!$D$5="d",IF(VLOOKUP(MOD(B112+19,35),tabel,3)="R","",VLOOKUP(MOD(B112+19,35),tabel,3)),IF(Invulblad!$D$5="e",IF(VLOOKUP(MOD(B112+26,35),tabel,3,0)="R","",VLOOKUP(MOD(B112+26,35),tabel,3,0)))))))</f>
        <v>0</v>
      </c>
      <c r="D112" s="62" t="str">
        <f t="shared" si="17"/>
        <v/>
      </c>
      <c r="F112" s="9" t="str">
        <f t="shared" si="18"/>
        <v>VR</v>
      </c>
      <c r="G112" s="16">
        <f t="shared" si="21"/>
        <v>45884</v>
      </c>
      <c r="H112" s="24" t="b">
        <f>IF(Invulblad!$D$5="a",IF(VLOOKUP(MOD(G112+33,35),tabel,3)="R","",VLOOKUP(MOD(G112+33,35),tabel,3)),IF(Invulblad!$D$5="b",IF(VLOOKUP(MOD(G112+12,35),tabel,3)="R","",VLOOKUP(MOD(G112+12,35),tabel,3)),IF(Invulblad!$D$5="c",IF(VLOOKUP(MOD(G112+5,35),tabel,3)="R","",VLOOKUP(MOD(G112+5,35),tabel,3)),IF(Invulblad!$D$5="d",IF(VLOOKUP(MOD(G112+19,35),tabel,3)="R","",VLOOKUP(MOD(G112+19,35),tabel,3)),IF(Invulblad!$D$5="e",IF(VLOOKUP(MOD(G112+26,35),tabel,3,0)="R","",VLOOKUP(MOD(G112+26,35),tabel,3,0)))))))</f>
        <v>0</v>
      </c>
      <c r="I112" s="61" t="str">
        <f t="shared" si="19"/>
        <v>OLV. Hemelvaart</v>
      </c>
    </row>
    <row r="113" spans="1:9" ht="24" customHeight="1" x14ac:dyDescent="0.35">
      <c r="A113" s="9" t="str">
        <f t="shared" si="14"/>
        <v>WO</v>
      </c>
      <c r="B113" s="16">
        <f t="shared" si="20"/>
        <v>45854</v>
      </c>
      <c r="C113" s="13" t="b">
        <f>IF(Invulblad!$D$5="a",IF(VLOOKUP(MOD(B113+33,35),tabel,3)="R","",VLOOKUP(MOD(B113+33,35),tabel,3)),IF(Invulblad!$D$5="b",IF(VLOOKUP(MOD(B113+12,35),tabel,3)="R","",VLOOKUP(MOD(B113+12,35),tabel,3)),IF(Invulblad!$D$5="c",IF(VLOOKUP(MOD(B113+5,35),tabel,3)="R","",VLOOKUP(MOD(B113+5,35),tabel,3)),IF(Invulblad!$D$5="d",IF(VLOOKUP(MOD(B113+19,35),tabel,3)="R","",VLOOKUP(MOD(B113+19,35),tabel,3)),IF(Invulblad!$D$5="e",IF(VLOOKUP(MOD(B113+26,35),tabel,3,0)="R","",VLOOKUP(MOD(B113+26,35),tabel,3,0)))))))</f>
        <v>0</v>
      </c>
      <c r="D113" s="62" t="str">
        <f t="shared" si="17"/>
        <v/>
      </c>
      <c r="F113" s="9" t="str">
        <f t="shared" si="18"/>
        <v>ZA</v>
      </c>
      <c r="G113" s="16">
        <f t="shared" si="21"/>
        <v>45885</v>
      </c>
      <c r="H113" s="24" t="b">
        <f>IF(Invulblad!$D$5="a",IF(VLOOKUP(MOD(G113+33,35),tabel,3)="R","",VLOOKUP(MOD(G113+33,35),tabel,3)),IF(Invulblad!$D$5="b",IF(VLOOKUP(MOD(G113+12,35),tabel,3)="R","",VLOOKUP(MOD(G113+12,35),tabel,3)),IF(Invulblad!$D$5="c",IF(VLOOKUP(MOD(G113+5,35),tabel,3)="R","",VLOOKUP(MOD(G113+5,35),tabel,3)),IF(Invulblad!$D$5="d",IF(VLOOKUP(MOD(G113+19,35),tabel,3)="R","",VLOOKUP(MOD(G113+19,35),tabel,3)),IF(Invulblad!$D$5="e",IF(VLOOKUP(MOD(G113+26,35),tabel,3,0)="R","",VLOOKUP(MOD(G113+26,35),tabel,3,0)))))))</f>
        <v>0</v>
      </c>
      <c r="I113" s="61" t="str">
        <f t="shared" si="19"/>
        <v/>
      </c>
    </row>
    <row r="114" spans="1:9" ht="24" customHeight="1" x14ac:dyDescent="0.35">
      <c r="A114" s="9" t="str">
        <f t="shared" si="14"/>
        <v>DO</v>
      </c>
      <c r="B114" s="16">
        <f t="shared" si="20"/>
        <v>45855</v>
      </c>
      <c r="C114" s="13" t="b">
        <f>IF(Invulblad!$D$5="a",IF(VLOOKUP(MOD(B114+33,35),tabel,3)="R","",VLOOKUP(MOD(B114+33,35),tabel,3)),IF(Invulblad!$D$5="b",IF(VLOOKUP(MOD(B114+12,35),tabel,3)="R","",VLOOKUP(MOD(B114+12,35),tabel,3)),IF(Invulblad!$D$5="c",IF(VLOOKUP(MOD(B114+5,35),tabel,3)="R","",VLOOKUP(MOD(B114+5,35),tabel,3)),IF(Invulblad!$D$5="d",IF(VLOOKUP(MOD(B114+19,35),tabel,3)="R","",VLOOKUP(MOD(B114+19,35),tabel,3)),IF(Invulblad!$D$5="e",IF(VLOOKUP(MOD(B114+26,35),tabel,3,0)="R","",VLOOKUP(MOD(B114+26,35),tabel,3,0)))))))</f>
        <v>0</v>
      </c>
      <c r="D114" s="62" t="str">
        <f t="shared" si="17"/>
        <v/>
      </c>
      <c r="F114" s="9" t="str">
        <f t="shared" si="18"/>
        <v>ZO</v>
      </c>
      <c r="G114" s="16">
        <f t="shared" si="21"/>
        <v>45886</v>
      </c>
      <c r="H114" s="24" t="b">
        <f>IF(Invulblad!$D$5="a",IF(VLOOKUP(MOD(G114+33,35),tabel,3)="R","",VLOOKUP(MOD(G114+33,35),tabel,3)),IF(Invulblad!$D$5="b",IF(VLOOKUP(MOD(G114+12,35),tabel,3)="R","",VLOOKUP(MOD(G114+12,35),tabel,3)),IF(Invulblad!$D$5="c",IF(VLOOKUP(MOD(G114+5,35),tabel,3)="R","",VLOOKUP(MOD(G114+5,35),tabel,3)),IF(Invulblad!$D$5="d",IF(VLOOKUP(MOD(G114+19,35),tabel,3)="R","",VLOOKUP(MOD(G114+19,35),tabel,3)),IF(Invulblad!$D$5="e",IF(VLOOKUP(MOD(G114+26,35),tabel,3,0)="R","",VLOOKUP(MOD(G114+26,35),tabel,3,0)))))))</f>
        <v>0</v>
      </c>
      <c r="I114" s="61" t="str">
        <f t="shared" si="19"/>
        <v/>
      </c>
    </row>
    <row r="115" spans="1:9" ht="24" customHeight="1" x14ac:dyDescent="0.35">
      <c r="A115" s="9" t="str">
        <f t="shared" si="14"/>
        <v>VR</v>
      </c>
      <c r="B115" s="16">
        <f t="shared" si="20"/>
        <v>45856</v>
      </c>
      <c r="C115" s="13" t="b">
        <f>IF(Invulblad!$D$5="a",IF(VLOOKUP(MOD(B115+33,35),tabel,3)="R","",VLOOKUP(MOD(B115+33,35),tabel,3)),IF(Invulblad!$D$5="b",IF(VLOOKUP(MOD(B115+12,35),tabel,3)="R","",VLOOKUP(MOD(B115+12,35),tabel,3)),IF(Invulblad!$D$5="c",IF(VLOOKUP(MOD(B115+5,35),tabel,3)="R","",VLOOKUP(MOD(B115+5,35),tabel,3)),IF(Invulblad!$D$5="d",IF(VLOOKUP(MOD(B115+19,35),tabel,3)="R","",VLOOKUP(MOD(B115+19,35),tabel,3)),IF(Invulblad!$D$5="e",IF(VLOOKUP(MOD(B115+26,35),tabel,3,0)="R","",VLOOKUP(MOD(B115+26,35),tabel,3,0)))))))</f>
        <v>0</v>
      </c>
      <c r="D115" s="62" t="str">
        <f t="shared" si="17"/>
        <v/>
      </c>
      <c r="F115" s="9" t="str">
        <f t="shared" si="18"/>
        <v>MA</v>
      </c>
      <c r="G115" s="16">
        <f t="shared" si="21"/>
        <v>45887</v>
      </c>
      <c r="H115" s="24" t="b">
        <f>IF(Invulblad!$D$5="a",IF(VLOOKUP(MOD(G115+33,35),tabel,3)="R","",VLOOKUP(MOD(G115+33,35),tabel,3)),IF(Invulblad!$D$5="b",IF(VLOOKUP(MOD(G115+12,35),tabel,3)="R","",VLOOKUP(MOD(G115+12,35),tabel,3)),IF(Invulblad!$D$5="c",IF(VLOOKUP(MOD(G115+5,35),tabel,3)="R","",VLOOKUP(MOD(G115+5,35),tabel,3)),IF(Invulblad!$D$5="d",IF(VLOOKUP(MOD(G115+19,35),tabel,3)="R","",VLOOKUP(MOD(G115+19,35),tabel,3)),IF(Invulblad!$D$5="e",IF(VLOOKUP(MOD(G115+26,35),tabel,3,0)="R","",VLOOKUP(MOD(G115+26,35),tabel,3,0)))))))</f>
        <v>0</v>
      </c>
      <c r="I115" s="61" t="str">
        <f t="shared" si="19"/>
        <v/>
      </c>
    </row>
    <row r="116" spans="1:9" ht="24" customHeight="1" x14ac:dyDescent="0.35">
      <c r="A116" s="9" t="str">
        <f t="shared" si="14"/>
        <v>ZA</v>
      </c>
      <c r="B116" s="16">
        <f t="shared" si="20"/>
        <v>45857</v>
      </c>
      <c r="C116" s="13" t="b">
        <f>IF(Invulblad!$D$5="a",IF(VLOOKUP(MOD(B116+33,35),tabel,3)="R","",VLOOKUP(MOD(B116+33,35),tabel,3)),IF(Invulblad!$D$5="b",IF(VLOOKUP(MOD(B116+12,35),tabel,3)="R","",VLOOKUP(MOD(B116+12,35),tabel,3)),IF(Invulblad!$D$5="c",IF(VLOOKUP(MOD(B116+5,35),tabel,3)="R","",VLOOKUP(MOD(B116+5,35),tabel,3)),IF(Invulblad!$D$5="d",IF(VLOOKUP(MOD(B116+19,35),tabel,3)="R","",VLOOKUP(MOD(B116+19,35),tabel,3)),IF(Invulblad!$D$5="e",IF(VLOOKUP(MOD(B116+26,35),tabel,3,0)="R","",VLOOKUP(MOD(B116+26,35),tabel,3,0)))))))</f>
        <v>0</v>
      </c>
      <c r="D116" s="62" t="str">
        <f t="shared" si="17"/>
        <v/>
      </c>
      <c r="F116" s="9" t="str">
        <f t="shared" si="18"/>
        <v>DI</v>
      </c>
      <c r="G116" s="16">
        <f t="shared" si="21"/>
        <v>45888</v>
      </c>
      <c r="H116" s="24" t="b">
        <f>IF(Invulblad!$D$5="a",IF(VLOOKUP(MOD(G116+33,35),tabel,3)="R","",VLOOKUP(MOD(G116+33,35),tabel,3)),IF(Invulblad!$D$5="b",IF(VLOOKUP(MOD(G116+12,35),tabel,3)="R","",VLOOKUP(MOD(G116+12,35),tabel,3)),IF(Invulblad!$D$5="c",IF(VLOOKUP(MOD(G116+5,35),tabel,3)="R","",VLOOKUP(MOD(G116+5,35),tabel,3)),IF(Invulblad!$D$5="d",IF(VLOOKUP(MOD(G116+19,35),tabel,3)="R","",VLOOKUP(MOD(G116+19,35),tabel,3)),IF(Invulblad!$D$5="e",IF(VLOOKUP(MOD(G116+26,35),tabel,3,0)="R","",VLOOKUP(MOD(G116+26,35),tabel,3,0)))))))</f>
        <v>0</v>
      </c>
      <c r="I116" s="61" t="str">
        <f t="shared" si="19"/>
        <v/>
      </c>
    </row>
    <row r="117" spans="1:9" ht="24" customHeight="1" x14ac:dyDescent="0.35">
      <c r="A117" s="9" t="str">
        <f t="shared" si="14"/>
        <v>ZO</v>
      </c>
      <c r="B117" s="16">
        <f t="shared" si="20"/>
        <v>45858</v>
      </c>
      <c r="C117" s="13" t="b">
        <f>IF(Invulblad!$D$5="a",IF(VLOOKUP(MOD(B117+33,35),tabel,3)="R","",VLOOKUP(MOD(B117+33,35),tabel,3)),IF(Invulblad!$D$5="b",IF(VLOOKUP(MOD(B117+12,35),tabel,3)="R","",VLOOKUP(MOD(B117+12,35),tabel,3)),IF(Invulblad!$D$5="c",IF(VLOOKUP(MOD(B117+5,35),tabel,3)="R","",VLOOKUP(MOD(B117+5,35),tabel,3)),IF(Invulblad!$D$5="d",IF(VLOOKUP(MOD(B117+19,35),tabel,3)="R","",VLOOKUP(MOD(B117+19,35),tabel,3)),IF(Invulblad!$D$5="e",IF(VLOOKUP(MOD(B117+26,35),tabel,3,0)="R","",VLOOKUP(MOD(B117+26,35),tabel,3,0)))))))</f>
        <v>0</v>
      </c>
      <c r="D117" s="62" t="str">
        <f t="shared" si="17"/>
        <v/>
      </c>
      <c r="F117" s="9" t="str">
        <f t="shared" si="18"/>
        <v>WO</v>
      </c>
      <c r="G117" s="16">
        <f t="shared" si="21"/>
        <v>45889</v>
      </c>
      <c r="H117" s="24" t="b">
        <f>IF(Invulblad!$D$5="a",IF(VLOOKUP(MOD(G117+33,35),tabel,3)="R","",VLOOKUP(MOD(G117+33,35),tabel,3)),IF(Invulblad!$D$5="b",IF(VLOOKUP(MOD(G117+12,35),tabel,3)="R","",VLOOKUP(MOD(G117+12,35),tabel,3)),IF(Invulblad!$D$5="c",IF(VLOOKUP(MOD(G117+5,35),tabel,3)="R","",VLOOKUP(MOD(G117+5,35),tabel,3)),IF(Invulblad!$D$5="d",IF(VLOOKUP(MOD(G117+19,35),tabel,3)="R","",VLOOKUP(MOD(G117+19,35),tabel,3)),IF(Invulblad!$D$5="e",IF(VLOOKUP(MOD(G117+26,35),tabel,3,0)="R","",VLOOKUP(MOD(G117+26,35),tabel,3,0)))))))</f>
        <v>0</v>
      </c>
      <c r="I117" s="61" t="str">
        <f t="shared" si="19"/>
        <v/>
      </c>
    </row>
    <row r="118" spans="1:9" ht="24" customHeight="1" x14ac:dyDescent="0.35">
      <c r="A118" s="9" t="str">
        <f t="shared" si="14"/>
        <v>MA</v>
      </c>
      <c r="B118" s="16">
        <f t="shared" si="20"/>
        <v>45859</v>
      </c>
      <c r="C118" s="13" t="b">
        <f>IF(Invulblad!$D$5="a",IF(VLOOKUP(MOD(B118+33,35),tabel,3)="R","",VLOOKUP(MOD(B118+33,35),tabel,3)),IF(Invulblad!$D$5="b",IF(VLOOKUP(MOD(B118+12,35),tabel,3)="R","",VLOOKUP(MOD(B118+12,35),tabel,3)),IF(Invulblad!$D$5="c",IF(VLOOKUP(MOD(B118+5,35),tabel,3)="R","",VLOOKUP(MOD(B118+5,35),tabel,3)),IF(Invulblad!$D$5="d",IF(VLOOKUP(MOD(B118+19,35),tabel,3)="R","",VLOOKUP(MOD(B118+19,35),tabel,3)),IF(Invulblad!$D$5="e",IF(VLOOKUP(MOD(B118+26,35),tabel,3,0)="R","",VLOOKUP(MOD(B118+26,35),tabel,3,0)))))))</f>
        <v>0</v>
      </c>
      <c r="D118" s="62" t="str">
        <f t="shared" si="17"/>
        <v>Nationale feestdag</v>
      </c>
      <c r="F118" s="9" t="str">
        <f t="shared" si="18"/>
        <v>DO</v>
      </c>
      <c r="G118" s="16">
        <f t="shared" si="21"/>
        <v>45890</v>
      </c>
      <c r="H118" s="24" t="b">
        <f>IF(Invulblad!$D$5="a",IF(VLOOKUP(MOD(G118+33,35),tabel,3)="R","",VLOOKUP(MOD(G118+33,35),tabel,3)),IF(Invulblad!$D$5="b",IF(VLOOKUP(MOD(G118+12,35),tabel,3)="R","",VLOOKUP(MOD(G118+12,35),tabel,3)),IF(Invulblad!$D$5="c",IF(VLOOKUP(MOD(G118+5,35),tabel,3)="R","",VLOOKUP(MOD(G118+5,35),tabel,3)),IF(Invulblad!$D$5="d",IF(VLOOKUP(MOD(G118+19,35),tabel,3)="R","",VLOOKUP(MOD(G118+19,35),tabel,3)),IF(Invulblad!$D$5="e",IF(VLOOKUP(MOD(G118+26,35),tabel,3,0)="R","",VLOOKUP(MOD(G118+26,35),tabel,3,0)))))))</f>
        <v>0</v>
      </c>
      <c r="I118" s="61" t="str">
        <f t="shared" si="19"/>
        <v/>
      </c>
    </row>
    <row r="119" spans="1:9" ht="24" customHeight="1" x14ac:dyDescent="0.35">
      <c r="A119" s="9" t="str">
        <f t="shared" si="14"/>
        <v>DI</v>
      </c>
      <c r="B119" s="16">
        <f t="shared" si="20"/>
        <v>45860</v>
      </c>
      <c r="C119" s="13" t="b">
        <f>IF(Invulblad!$D$5="a",IF(VLOOKUP(MOD(B119+33,35),tabel,3)="R","",VLOOKUP(MOD(B119+33,35),tabel,3)),IF(Invulblad!$D$5="b",IF(VLOOKUP(MOD(B119+12,35),tabel,3)="R","",VLOOKUP(MOD(B119+12,35),tabel,3)),IF(Invulblad!$D$5="c",IF(VLOOKUP(MOD(B119+5,35),tabel,3)="R","",VLOOKUP(MOD(B119+5,35),tabel,3)),IF(Invulblad!$D$5="d",IF(VLOOKUP(MOD(B119+19,35),tabel,3)="R","",VLOOKUP(MOD(B119+19,35),tabel,3)),IF(Invulblad!$D$5="e",IF(VLOOKUP(MOD(B119+26,35),tabel,3,0)="R","",VLOOKUP(MOD(B119+26,35),tabel,3,0)))))))</f>
        <v>0</v>
      </c>
      <c r="D119" s="62" t="str">
        <f t="shared" si="17"/>
        <v/>
      </c>
      <c r="F119" s="9" t="str">
        <f t="shared" si="18"/>
        <v>VR</v>
      </c>
      <c r="G119" s="16">
        <f t="shared" si="21"/>
        <v>45891</v>
      </c>
      <c r="H119" s="24" t="b">
        <f>IF(Invulblad!$D$5="a",IF(VLOOKUP(MOD(G119+33,35),tabel,3)="R","",VLOOKUP(MOD(G119+33,35),tabel,3)),IF(Invulblad!$D$5="b",IF(VLOOKUP(MOD(G119+12,35),tabel,3)="R","",VLOOKUP(MOD(G119+12,35),tabel,3)),IF(Invulblad!$D$5="c",IF(VLOOKUP(MOD(G119+5,35),tabel,3)="R","",VLOOKUP(MOD(G119+5,35),tabel,3)),IF(Invulblad!$D$5="d",IF(VLOOKUP(MOD(G119+19,35),tabel,3)="R","",VLOOKUP(MOD(G119+19,35),tabel,3)),IF(Invulblad!$D$5="e",IF(VLOOKUP(MOD(G119+26,35),tabel,3,0)="R","",VLOOKUP(MOD(G119+26,35),tabel,3,0)))))))</f>
        <v>0</v>
      </c>
      <c r="I119" s="61" t="str">
        <f t="shared" si="19"/>
        <v/>
      </c>
    </row>
    <row r="120" spans="1:9" ht="24" customHeight="1" x14ac:dyDescent="0.35">
      <c r="A120" s="9" t="str">
        <f t="shared" si="14"/>
        <v>WO</v>
      </c>
      <c r="B120" s="16">
        <f t="shared" si="20"/>
        <v>45861</v>
      </c>
      <c r="C120" s="13" t="b">
        <f>IF(Invulblad!$D$5="a",IF(VLOOKUP(MOD(B120+33,35),tabel,3)="R","",VLOOKUP(MOD(B120+33,35),tabel,3)),IF(Invulblad!$D$5="b",IF(VLOOKUP(MOD(B120+12,35),tabel,3)="R","",VLOOKUP(MOD(B120+12,35),tabel,3)),IF(Invulblad!$D$5="c",IF(VLOOKUP(MOD(B120+5,35),tabel,3)="R","",VLOOKUP(MOD(B120+5,35),tabel,3)),IF(Invulblad!$D$5="d",IF(VLOOKUP(MOD(B120+19,35),tabel,3)="R","",VLOOKUP(MOD(B120+19,35),tabel,3)),IF(Invulblad!$D$5="e",IF(VLOOKUP(MOD(B120+26,35),tabel,3,0)="R","",VLOOKUP(MOD(B120+26,35),tabel,3,0)))))))</f>
        <v>0</v>
      </c>
      <c r="D120" s="62" t="str">
        <f t="shared" si="17"/>
        <v/>
      </c>
      <c r="F120" s="9" t="str">
        <f t="shared" si="18"/>
        <v>ZA</v>
      </c>
      <c r="G120" s="16">
        <f t="shared" si="21"/>
        <v>45892</v>
      </c>
      <c r="H120" s="24" t="b">
        <f>IF(Invulblad!$D$5="a",IF(VLOOKUP(MOD(G120+33,35),tabel,3)="R","",VLOOKUP(MOD(G120+33,35),tabel,3)),IF(Invulblad!$D$5="b",IF(VLOOKUP(MOD(G120+12,35),tabel,3)="R","",VLOOKUP(MOD(G120+12,35),tabel,3)),IF(Invulblad!$D$5="c",IF(VLOOKUP(MOD(G120+5,35),tabel,3)="R","",VLOOKUP(MOD(G120+5,35),tabel,3)),IF(Invulblad!$D$5="d",IF(VLOOKUP(MOD(G120+19,35),tabel,3)="R","",VLOOKUP(MOD(G120+19,35),tabel,3)),IF(Invulblad!$D$5="e",IF(VLOOKUP(MOD(G120+26,35),tabel,3,0)="R","",VLOOKUP(MOD(G120+26,35),tabel,3,0)))))))</f>
        <v>0</v>
      </c>
      <c r="I120" s="61" t="str">
        <f t="shared" si="19"/>
        <v/>
      </c>
    </row>
    <row r="121" spans="1:9" ht="24" customHeight="1" x14ac:dyDescent="0.35">
      <c r="A121" s="9" t="str">
        <f t="shared" si="14"/>
        <v>DO</v>
      </c>
      <c r="B121" s="16">
        <f t="shared" si="20"/>
        <v>45862</v>
      </c>
      <c r="C121" s="13" t="b">
        <f>IF(Invulblad!$D$5="a",IF(VLOOKUP(MOD(B121+33,35),tabel,3)="R","",VLOOKUP(MOD(B121+33,35),tabel,3)),IF(Invulblad!$D$5="b",IF(VLOOKUP(MOD(B121+12,35),tabel,3)="R","",VLOOKUP(MOD(B121+12,35),tabel,3)),IF(Invulblad!$D$5="c",IF(VLOOKUP(MOD(B121+5,35),tabel,3)="R","",VLOOKUP(MOD(B121+5,35),tabel,3)),IF(Invulblad!$D$5="d",IF(VLOOKUP(MOD(B121+19,35),tabel,3)="R","",VLOOKUP(MOD(B121+19,35),tabel,3)),IF(Invulblad!$D$5="e",IF(VLOOKUP(MOD(B121+26,35),tabel,3,0)="R","",VLOOKUP(MOD(B121+26,35),tabel,3,0)))))))</f>
        <v>0</v>
      </c>
      <c r="D121" s="62" t="str">
        <f t="shared" si="17"/>
        <v/>
      </c>
      <c r="F121" s="9" t="str">
        <f t="shared" si="18"/>
        <v>ZO</v>
      </c>
      <c r="G121" s="16">
        <f t="shared" si="21"/>
        <v>45893</v>
      </c>
      <c r="H121" s="24" t="b">
        <f>IF(Invulblad!$D$5="a",IF(VLOOKUP(MOD(G121+33,35),tabel,3)="R","",VLOOKUP(MOD(G121+33,35),tabel,3)),IF(Invulblad!$D$5="b",IF(VLOOKUP(MOD(G121+12,35),tabel,3)="R","",VLOOKUP(MOD(G121+12,35),tabel,3)),IF(Invulblad!$D$5="c",IF(VLOOKUP(MOD(G121+5,35),tabel,3)="R","",VLOOKUP(MOD(G121+5,35),tabel,3)),IF(Invulblad!$D$5="d",IF(VLOOKUP(MOD(G121+19,35),tabel,3)="R","",VLOOKUP(MOD(G121+19,35),tabel,3)),IF(Invulblad!$D$5="e",IF(VLOOKUP(MOD(G121+26,35),tabel,3,0)="R","",VLOOKUP(MOD(G121+26,35),tabel,3,0)))))))</f>
        <v>0</v>
      </c>
      <c r="I121" s="61" t="str">
        <f t="shared" si="19"/>
        <v/>
      </c>
    </row>
    <row r="122" spans="1:9" ht="24" customHeight="1" x14ac:dyDescent="0.35">
      <c r="A122" s="9" t="str">
        <f t="shared" si="14"/>
        <v>VR</v>
      </c>
      <c r="B122" s="16">
        <f t="shared" si="20"/>
        <v>45863</v>
      </c>
      <c r="C122" s="13" t="b">
        <f>IF(Invulblad!$D$5="a",IF(VLOOKUP(MOD(B122+33,35),tabel,3)="R","",VLOOKUP(MOD(B122+33,35),tabel,3)),IF(Invulblad!$D$5="b",IF(VLOOKUP(MOD(B122+12,35),tabel,3)="R","",VLOOKUP(MOD(B122+12,35),tabel,3)),IF(Invulblad!$D$5="c",IF(VLOOKUP(MOD(B122+5,35),tabel,3)="R","",VLOOKUP(MOD(B122+5,35),tabel,3)),IF(Invulblad!$D$5="d",IF(VLOOKUP(MOD(B122+19,35),tabel,3)="R","",VLOOKUP(MOD(B122+19,35),tabel,3)),IF(Invulblad!$D$5="e",IF(VLOOKUP(MOD(B122+26,35),tabel,3,0)="R","",VLOOKUP(MOD(B122+26,35),tabel,3,0)))))))</f>
        <v>0</v>
      </c>
      <c r="D122" s="62" t="str">
        <f t="shared" si="17"/>
        <v/>
      </c>
      <c r="F122" s="9" t="str">
        <f t="shared" si="18"/>
        <v>MA</v>
      </c>
      <c r="G122" s="16">
        <f t="shared" si="21"/>
        <v>45894</v>
      </c>
      <c r="H122" s="24" t="b">
        <f>IF(Invulblad!$D$5="a",IF(VLOOKUP(MOD(G122+33,35),tabel,3)="R","",VLOOKUP(MOD(G122+33,35),tabel,3)),IF(Invulblad!$D$5="b",IF(VLOOKUP(MOD(G122+12,35),tabel,3)="R","",VLOOKUP(MOD(G122+12,35),tabel,3)),IF(Invulblad!$D$5="c",IF(VLOOKUP(MOD(G122+5,35),tabel,3)="R","",VLOOKUP(MOD(G122+5,35),tabel,3)),IF(Invulblad!$D$5="d",IF(VLOOKUP(MOD(G122+19,35),tabel,3)="R","",VLOOKUP(MOD(G122+19,35),tabel,3)),IF(Invulblad!$D$5="e",IF(VLOOKUP(MOD(G122+26,35),tabel,3,0)="R","",VLOOKUP(MOD(G122+26,35),tabel,3,0)))))))</f>
        <v>0</v>
      </c>
      <c r="I122" s="61" t="str">
        <f t="shared" si="19"/>
        <v/>
      </c>
    </row>
    <row r="123" spans="1:9" ht="24" customHeight="1" x14ac:dyDescent="0.35">
      <c r="A123" s="9" t="str">
        <f t="shared" si="14"/>
        <v>ZA</v>
      </c>
      <c r="B123" s="16">
        <f t="shared" si="20"/>
        <v>45864</v>
      </c>
      <c r="C123" s="13" t="b">
        <f>IF(Invulblad!$D$5="a",IF(VLOOKUP(MOD(B123+33,35),tabel,3)="R","",VLOOKUP(MOD(B123+33,35),tabel,3)),IF(Invulblad!$D$5="b",IF(VLOOKUP(MOD(B123+12,35),tabel,3)="R","",VLOOKUP(MOD(B123+12,35),tabel,3)),IF(Invulblad!$D$5="c",IF(VLOOKUP(MOD(B123+5,35),tabel,3)="R","",VLOOKUP(MOD(B123+5,35),tabel,3)),IF(Invulblad!$D$5="d",IF(VLOOKUP(MOD(B123+19,35),tabel,3)="R","",VLOOKUP(MOD(B123+19,35),tabel,3)),IF(Invulblad!$D$5="e",IF(VLOOKUP(MOD(B123+26,35),tabel,3,0)="R","",VLOOKUP(MOD(B123+26,35),tabel,3,0)))))))</f>
        <v>0</v>
      </c>
      <c r="D123" s="62" t="str">
        <f t="shared" si="17"/>
        <v/>
      </c>
      <c r="F123" s="9" t="str">
        <f t="shared" si="18"/>
        <v>DI</v>
      </c>
      <c r="G123" s="16">
        <f t="shared" si="21"/>
        <v>45895</v>
      </c>
      <c r="H123" s="24" t="b">
        <f>IF(Invulblad!$D$5="a",IF(VLOOKUP(MOD(G123+33,35),tabel,3)="R","",VLOOKUP(MOD(G123+33,35),tabel,3)),IF(Invulblad!$D$5="b",IF(VLOOKUP(MOD(G123+12,35),tabel,3)="R","",VLOOKUP(MOD(G123+12,35),tabel,3)),IF(Invulblad!$D$5="c",IF(VLOOKUP(MOD(G123+5,35),tabel,3)="R","",VLOOKUP(MOD(G123+5,35),tabel,3)),IF(Invulblad!$D$5="d",IF(VLOOKUP(MOD(G123+19,35),tabel,3)="R","",VLOOKUP(MOD(G123+19,35),tabel,3)),IF(Invulblad!$D$5="e",IF(VLOOKUP(MOD(G123+26,35),tabel,3,0)="R","",VLOOKUP(MOD(G123+26,35),tabel,3,0)))))))</f>
        <v>0</v>
      </c>
      <c r="I123" s="61" t="str">
        <f t="shared" si="19"/>
        <v/>
      </c>
    </row>
    <row r="124" spans="1:9" ht="24" customHeight="1" x14ac:dyDescent="0.35">
      <c r="A124" s="9" t="str">
        <f t="shared" si="14"/>
        <v>ZO</v>
      </c>
      <c r="B124" s="16">
        <f t="shared" si="20"/>
        <v>45865</v>
      </c>
      <c r="C124" s="13" t="b">
        <f>IF(Invulblad!$D$5="a",IF(VLOOKUP(MOD(B124+33,35),tabel,3)="R","",VLOOKUP(MOD(B124+33,35),tabel,3)),IF(Invulblad!$D$5="b",IF(VLOOKUP(MOD(B124+12,35),tabel,3)="R","",VLOOKUP(MOD(B124+12,35),tabel,3)),IF(Invulblad!$D$5="c",IF(VLOOKUP(MOD(B124+5,35),tabel,3)="R","",VLOOKUP(MOD(B124+5,35),tabel,3)),IF(Invulblad!$D$5="d",IF(VLOOKUP(MOD(B124+19,35),tabel,3)="R","",VLOOKUP(MOD(B124+19,35),tabel,3)),IF(Invulblad!$D$5="e",IF(VLOOKUP(MOD(B124+26,35),tabel,3,0)="R","",VLOOKUP(MOD(B124+26,35),tabel,3,0)))))))</f>
        <v>0</v>
      </c>
      <c r="D124" s="62" t="str">
        <f t="shared" si="17"/>
        <v/>
      </c>
      <c r="F124" s="9" t="str">
        <f t="shared" si="18"/>
        <v>WO</v>
      </c>
      <c r="G124" s="16">
        <f t="shared" si="21"/>
        <v>45896</v>
      </c>
      <c r="H124" s="24" t="b">
        <f>IF(Invulblad!$D$5="a",IF(VLOOKUP(MOD(G124+33,35),tabel,3)="R","",VLOOKUP(MOD(G124+33,35),tabel,3)),IF(Invulblad!$D$5="b",IF(VLOOKUP(MOD(G124+12,35),tabel,3)="R","",VLOOKUP(MOD(G124+12,35),tabel,3)),IF(Invulblad!$D$5="c",IF(VLOOKUP(MOD(G124+5,35),tabel,3)="R","",VLOOKUP(MOD(G124+5,35),tabel,3)),IF(Invulblad!$D$5="d",IF(VLOOKUP(MOD(G124+19,35),tabel,3)="R","",VLOOKUP(MOD(G124+19,35),tabel,3)),IF(Invulblad!$D$5="e",IF(VLOOKUP(MOD(G124+26,35),tabel,3,0)="R","",VLOOKUP(MOD(G124+26,35),tabel,3,0)))))))</f>
        <v>0</v>
      </c>
      <c r="I124" s="61" t="str">
        <f t="shared" si="19"/>
        <v/>
      </c>
    </row>
    <row r="125" spans="1:9" ht="24" customHeight="1" x14ac:dyDescent="0.35">
      <c r="A125" s="9" t="str">
        <f t="shared" si="14"/>
        <v>MA</v>
      </c>
      <c r="B125" s="16">
        <f t="shared" si="20"/>
        <v>45866</v>
      </c>
      <c r="C125" s="13" t="b">
        <f>IF(Invulblad!$D$5="a",IF(VLOOKUP(MOD(B125+33,35),tabel,3)="R","",VLOOKUP(MOD(B125+33,35),tabel,3)),IF(Invulblad!$D$5="b",IF(VLOOKUP(MOD(B125+12,35),tabel,3)="R","",VLOOKUP(MOD(B125+12,35),tabel,3)),IF(Invulblad!$D$5="c",IF(VLOOKUP(MOD(B125+5,35),tabel,3)="R","",VLOOKUP(MOD(B125+5,35),tabel,3)),IF(Invulblad!$D$5="d",IF(VLOOKUP(MOD(B125+19,35),tabel,3)="R","",VLOOKUP(MOD(B125+19,35),tabel,3)),IF(Invulblad!$D$5="e",IF(VLOOKUP(MOD(B125+26,35),tabel,3,0)="R","",VLOOKUP(MOD(B125+26,35),tabel,3,0)))))))</f>
        <v>0</v>
      </c>
      <c r="D125" s="62" t="str">
        <f t="shared" si="17"/>
        <v/>
      </c>
      <c r="F125" s="9" t="str">
        <f t="shared" si="18"/>
        <v>DO</v>
      </c>
      <c r="G125" s="16">
        <f t="shared" si="21"/>
        <v>45897</v>
      </c>
      <c r="H125" s="24" t="b">
        <f>IF(Invulblad!$D$5="a",IF(VLOOKUP(MOD(G125+33,35),tabel,3)="R","",VLOOKUP(MOD(G125+33,35),tabel,3)),IF(Invulblad!$D$5="b",IF(VLOOKUP(MOD(G125+12,35),tabel,3)="R","",VLOOKUP(MOD(G125+12,35),tabel,3)),IF(Invulblad!$D$5="c",IF(VLOOKUP(MOD(G125+5,35),tabel,3)="R","",VLOOKUP(MOD(G125+5,35),tabel,3)),IF(Invulblad!$D$5="d",IF(VLOOKUP(MOD(G125+19,35),tabel,3)="R","",VLOOKUP(MOD(G125+19,35),tabel,3)),IF(Invulblad!$D$5="e",IF(VLOOKUP(MOD(G125+26,35),tabel,3,0)="R","",VLOOKUP(MOD(G125+26,35),tabel,3,0)))))))</f>
        <v>0</v>
      </c>
      <c r="I125" s="61" t="str">
        <f t="shared" si="19"/>
        <v/>
      </c>
    </row>
    <row r="126" spans="1:9" ht="24" customHeight="1" x14ac:dyDescent="0.35">
      <c r="A126" s="9" t="str">
        <f t="shared" si="14"/>
        <v>DI</v>
      </c>
      <c r="B126" s="16">
        <f t="shared" si="20"/>
        <v>45867</v>
      </c>
      <c r="C126" s="13" t="b">
        <f>IF(Invulblad!$D$5="a",IF(VLOOKUP(MOD(B126+33,35),tabel,3)="R","",VLOOKUP(MOD(B126+33,35),tabel,3)),IF(Invulblad!$D$5="b",IF(VLOOKUP(MOD(B126+12,35),tabel,3)="R","",VLOOKUP(MOD(B126+12,35),tabel,3)),IF(Invulblad!$D$5="c",IF(VLOOKUP(MOD(B126+5,35),tabel,3)="R","",VLOOKUP(MOD(B126+5,35),tabel,3)),IF(Invulblad!$D$5="d",IF(VLOOKUP(MOD(B126+19,35),tabel,3)="R","",VLOOKUP(MOD(B126+19,35),tabel,3)),IF(Invulblad!$D$5="e",IF(VLOOKUP(MOD(B126+26,35),tabel,3,0)="R","",VLOOKUP(MOD(B126+26,35),tabel,3,0)))))))</f>
        <v>0</v>
      </c>
      <c r="D126" s="62" t="str">
        <f t="shared" si="17"/>
        <v/>
      </c>
      <c r="F126" s="9" t="str">
        <f t="shared" si="18"/>
        <v>VR</v>
      </c>
      <c r="G126" s="16">
        <f t="shared" si="21"/>
        <v>45898</v>
      </c>
      <c r="H126" s="24" t="b">
        <f>IF(Invulblad!$D$5="a",IF(VLOOKUP(MOD(G126+33,35),tabel,3)="R","",VLOOKUP(MOD(G126+33,35),tabel,3)),IF(Invulblad!$D$5="b",IF(VLOOKUP(MOD(G126+12,35),tabel,3)="R","",VLOOKUP(MOD(G126+12,35),tabel,3)),IF(Invulblad!$D$5="c",IF(VLOOKUP(MOD(G126+5,35),tabel,3)="R","",VLOOKUP(MOD(G126+5,35),tabel,3)),IF(Invulblad!$D$5="d",IF(VLOOKUP(MOD(G126+19,35),tabel,3)="R","",VLOOKUP(MOD(G126+19,35),tabel,3)),IF(Invulblad!$D$5="e",IF(VLOOKUP(MOD(G126+26,35),tabel,3,0)="R","",VLOOKUP(MOD(G126+26,35),tabel,3,0)))))))</f>
        <v>0</v>
      </c>
      <c r="I126" s="61" t="str">
        <f t="shared" si="19"/>
        <v/>
      </c>
    </row>
    <row r="127" spans="1:9" ht="24" customHeight="1" x14ac:dyDescent="0.35">
      <c r="A127" s="9" t="str">
        <f t="shared" si="14"/>
        <v>WO</v>
      </c>
      <c r="B127" s="16">
        <f t="shared" si="20"/>
        <v>45868</v>
      </c>
      <c r="C127" s="13" t="b">
        <f>IF(Invulblad!$D$5="a",IF(VLOOKUP(MOD(B127+33,35),tabel,3)="R","",VLOOKUP(MOD(B127+33,35),tabel,3)),IF(Invulblad!$D$5="b",IF(VLOOKUP(MOD(B127+12,35),tabel,3)="R","",VLOOKUP(MOD(B127+12,35),tabel,3)),IF(Invulblad!$D$5="c",IF(VLOOKUP(MOD(B127+5,35),tabel,3)="R","",VLOOKUP(MOD(B127+5,35),tabel,3)),IF(Invulblad!$D$5="d",IF(VLOOKUP(MOD(B127+19,35),tabel,3)="R","",VLOOKUP(MOD(B127+19,35),tabel,3)),IF(Invulblad!$D$5="e",IF(VLOOKUP(MOD(B127+26,35),tabel,3,0)="R","",VLOOKUP(MOD(B127+26,35),tabel,3,0)))))))</f>
        <v>0</v>
      </c>
      <c r="D127" s="62" t="str">
        <f t="shared" si="17"/>
        <v/>
      </c>
      <c r="F127" s="9" t="str">
        <f t="shared" si="18"/>
        <v>ZA</v>
      </c>
      <c r="G127" s="16">
        <f t="shared" si="21"/>
        <v>45899</v>
      </c>
      <c r="H127" s="24" t="b">
        <f>IF(Invulblad!$D$5="a",IF(VLOOKUP(MOD(G127+33,35),tabel,3)="R","",VLOOKUP(MOD(G127+33,35),tabel,3)),IF(Invulblad!$D$5="b",IF(VLOOKUP(MOD(G127+12,35),tabel,3)="R","",VLOOKUP(MOD(G127+12,35),tabel,3)),IF(Invulblad!$D$5="c",IF(VLOOKUP(MOD(G127+5,35),tabel,3)="R","",VLOOKUP(MOD(G127+5,35),tabel,3)),IF(Invulblad!$D$5="d",IF(VLOOKUP(MOD(G127+19,35),tabel,3)="R","",VLOOKUP(MOD(G127+19,35),tabel,3)),IF(Invulblad!$D$5="e",IF(VLOOKUP(MOD(G127+26,35),tabel,3,0)="R","",VLOOKUP(MOD(G127+26,35),tabel,3,0)))))))</f>
        <v>0</v>
      </c>
      <c r="I127" s="61" t="str">
        <f t="shared" si="19"/>
        <v/>
      </c>
    </row>
    <row r="128" spans="1:9" ht="24" customHeight="1" thickBot="1" x14ac:dyDescent="0.4">
      <c r="A128" s="10" t="str">
        <f t="shared" si="14"/>
        <v>DO</v>
      </c>
      <c r="B128" s="17">
        <f t="shared" si="20"/>
        <v>45869</v>
      </c>
      <c r="C128" s="14" t="b">
        <f>IF(Invulblad!$D$5="a",IF(VLOOKUP(MOD(B128+33,35),tabel,3)="R","",VLOOKUP(MOD(B128+33,35),tabel,3)),IF(Invulblad!$D$5="b",IF(VLOOKUP(MOD(B128+12,35),tabel,3)="R","",VLOOKUP(MOD(B128+12,35),tabel,3)),IF(Invulblad!$D$5="c",IF(VLOOKUP(MOD(B128+5,35),tabel,3)="R","",VLOOKUP(MOD(B128+5,35),tabel,3)),IF(Invulblad!$D$5="d",IF(VLOOKUP(MOD(B128+19,35),tabel,3)="R","",VLOOKUP(MOD(B128+19,35),tabel,3)),IF(Invulblad!$D$5="e",IF(VLOOKUP(MOD(B128+26,35),tabel,3,0)="R","",VLOOKUP(MOD(B128+26,35),tabel,3,0)))))))</f>
        <v>0</v>
      </c>
      <c r="D128" s="63" t="str">
        <f t="shared" si="17"/>
        <v/>
      </c>
      <c r="F128" s="10" t="str">
        <f t="shared" si="18"/>
        <v>ZO</v>
      </c>
      <c r="G128" s="17">
        <f t="shared" si="21"/>
        <v>45900</v>
      </c>
      <c r="H128" s="14" t="b">
        <f>IF(Invulblad!$D$5="a",IF(VLOOKUP(MOD(G128+33,35),tabel,3)="R","",VLOOKUP(MOD(G128+33,35),tabel,3)),IF(Invulblad!$D$5="b",IF(VLOOKUP(MOD(G128+12,35),tabel,3)="R","",VLOOKUP(MOD(G128+12,35),tabel,3)),IF(Invulblad!$D$5="c",IF(VLOOKUP(MOD(G128+5,35),tabel,3)="R","",VLOOKUP(MOD(G128+5,35),tabel,3)),IF(Invulblad!$D$5="d",IF(VLOOKUP(MOD(G128+19,35),tabel,3)="R","",VLOOKUP(MOD(G128+19,35),tabel,3)),IF(Invulblad!$D$5="e",IF(VLOOKUP(MOD(G128+26,35),tabel,3,0)="R","",VLOOKUP(MOD(G128+26,35),tabel,3,0)))))))</f>
        <v>0</v>
      </c>
      <c r="I128" s="63" t="str">
        <f t="shared" si="19"/>
        <v/>
      </c>
    </row>
    <row r="129" spans="1:9" ht="21.75" customHeight="1" thickBot="1" x14ac:dyDescent="0.25">
      <c r="A129" s="105" t="str">
        <f>Invulblad!$D$5</f>
        <v>D1</v>
      </c>
      <c r="B129" s="195" t="s">
        <v>6</v>
      </c>
      <c r="C129" s="196"/>
      <c r="D129" s="100">
        <f>B130</f>
        <v>45901</v>
      </c>
      <c r="F129" s="105" t="str">
        <f>Invulblad!$D$5</f>
        <v>D1</v>
      </c>
      <c r="G129" s="195" t="s">
        <v>6</v>
      </c>
      <c r="H129" s="196"/>
      <c r="I129" s="100">
        <f>G130</f>
        <v>45931</v>
      </c>
    </row>
    <row r="130" spans="1:9" ht="24" customHeight="1" x14ac:dyDescent="0.35">
      <c r="A130" s="25" t="str">
        <f t="shared" si="14"/>
        <v>MA</v>
      </c>
      <c r="B130" s="26">
        <f>G128+1</f>
        <v>45901</v>
      </c>
      <c r="C130" s="24" t="b">
        <f>IF(Invulblad!$D$5="a",IF(VLOOKUP(MOD(B130+33,35),tabel,3)="R","",VLOOKUP(MOD(B130+33,35),tabel,3)),IF(Invulblad!$D$5="b",IF(VLOOKUP(MOD(B130+12,35),tabel,3)="R","",VLOOKUP(MOD(B130+12,35),tabel,3)),IF(Invulblad!$D$5="c",IF(VLOOKUP(MOD(B130+5,35),tabel,3)="R","",VLOOKUP(MOD(B130+5,35),tabel,3)),IF(Invulblad!$D$5="d",IF(VLOOKUP(MOD(B130+19,35),tabel,3)="R","",VLOOKUP(MOD(B130+19,35),tabel,3)),IF(Invulblad!$D$5="e",IF(VLOOKUP(MOD(B130+26,35),tabel,3,0)="R","",VLOOKUP(MOD(B130+26,35),tabel,3,0)))))))</f>
        <v>0</v>
      </c>
      <c r="D130" s="61" t="str">
        <f t="shared" ref="D130:D159" si="22">VLOOKUP(B130,jaar,8,TRUE)</f>
        <v/>
      </c>
      <c r="F130" s="8" t="str">
        <f t="shared" si="18"/>
        <v>WO</v>
      </c>
      <c r="G130" s="15">
        <f>B159+1</f>
        <v>45931</v>
      </c>
      <c r="H130" s="24" t="b">
        <f>IF(Invulblad!$D$5="a",IF(VLOOKUP(MOD(G130+33,35),tabel,3)="R","",VLOOKUP(MOD(G130+33,35),tabel,3)),IF(Invulblad!$D$5="b",IF(VLOOKUP(MOD(G130+12,35),tabel,3)="R","",VLOOKUP(MOD(G130+12,35),tabel,3)),IF(Invulblad!$D$5="c",IF(VLOOKUP(MOD(G130+5,35),tabel,3)="R","",VLOOKUP(MOD(G130+5,35),tabel,3)),IF(Invulblad!$D$5="d",IF(VLOOKUP(MOD(G130+19,35),tabel,3)="R","",VLOOKUP(MOD(G130+19,35),tabel,3)),IF(Invulblad!$D$5="e",IF(VLOOKUP(MOD(G130+26,35),tabel,3,0)="R","",VLOOKUP(MOD(G130+26,35),tabel,3,0)))))))</f>
        <v>0</v>
      </c>
      <c r="I130" s="61" t="str">
        <f t="shared" ref="I130:I160" si="23">VLOOKUP(G130,jaar,8,TRUE)</f>
        <v/>
      </c>
    </row>
    <row r="131" spans="1:9" ht="24" customHeight="1" x14ac:dyDescent="0.35">
      <c r="A131" s="9" t="str">
        <f t="shared" si="14"/>
        <v>DI</v>
      </c>
      <c r="B131" s="16">
        <f>B130+1</f>
        <v>45902</v>
      </c>
      <c r="C131" s="13" t="b">
        <f>IF(Invulblad!$D$5="a",IF(VLOOKUP(MOD(B131+33,35),tabel,3)="R","",VLOOKUP(MOD(B131+33,35),tabel,3)),IF(Invulblad!$D$5="b",IF(VLOOKUP(MOD(B131+12,35),tabel,3)="R","",VLOOKUP(MOD(B131+12,35),tabel,3)),IF(Invulblad!$D$5="c",IF(VLOOKUP(MOD(B131+5,35),tabel,3)="R","",VLOOKUP(MOD(B131+5,35),tabel,3)),IF(Invulblad!$D$5="d",IF(VLOOKUP(MOD(B131+19,35),tabel,3)="R","",VLOOKUP(MOD(B131+19,35),tabel,3)),IF(Invulblad!$D$5="e",IF(VLOOKUP(MOD(B131+26,35),tabel,3,0)="R","",VLOOKUP(MOD(B131+26,35),tabel,3,0)))))))</f>
        <v>0</v>
      </c>
      <c r="D131" s="62" t="str">
        <f t="shared" si="22"/>
        <v/>
      </c>
      <c r="F131" s="9" t="str">
        <f t="shared" si="18"/>
        <v>DO</v>
      </c>
      <c r="G131" s="16">
        <f>G130+1</f>
        <v>45932</v>
      </c>
      <c r="H131" s="24" t="b">
        <f>IF(Invulblad!$D$5="a",IF(VLOOKUP(MOD(G131+33,35),tabel,3)="R","",VLOOKUP(MOD(G131+33,35),tabel,3)),IF(Invulblad!$D$5="b",IF(VLOOKUP(MOD(G131+12,35),tabel,3)="R","",VLOOKUP(MOD(G131+12,35),tabel,3)),IF(Invulblad!$D$5="c",IF(VLOOKUP(MOD(G131+5,35),tabel,3)="R","",VLOOKUP(MOD(G131+5,35),tabel,3)),IF(Invulblad!$D$5="d",IF(VLOOKUP(MOD(G131+19,35),tabel,3)="R","",VLOOKUP(MOD(G131+19,35),tabel,3)),IF(Invulblad!$D$5="e",IF(VLOOKUP(MOD(G131+26,35),tabel,3,0)="R","",VLOOKUP(MOD(G131+26,35),tabel,3,0)))))))</f>
        <v>0</v>
      </c>
      <c r="I131" s="61" t="str">
        <f t="shared" si="23"/>
        <v/>
      </c>
    </row>
    <row r="132" spans="1:9" ht="24" customHeight="1" x14ac:dyDescent="0.35">
      <c r="A132" s="9" t="str">
        <f t="shared" ref="A132:A159" si="24">VLOOKUP(MOD(B132+12,28),tabel,2,0)</f>
        <v>WO</v>
      </c>
      <c r="B132" s="16">
        <f t="shared" ref="B132:B159" si="25">B131+1</f>
        <v>45903</v>
      </c>
      <c r="C132" s="13" t="b">
        <f>IF(Invulblad!$D$5="a",IF(VLOOKUP(MOD(B132+33,35),tabel,3)="R","",VLOOKUP(MOD(B132+33,35),tabel,3)),IF(Invulblad!$D$5="b",IF(VLOOKUP(MOD(B132+12,35),tabel,3)="R","",VLOOKUP(MOD(B132+12,35),tabel,3)),IF(Invulblad!$D$5="c",IF(VLOOKUP(MOD(B132+5,35),tabel,3)="R","",VLOOKUP(MOD(B132+5,35),tabel,3)),IF(Invulblad!$D$5="d",IF(VLOOKUP(MOD(B132+19,35),tabel,3)="R","",VLOOKUP(MOD(B132+19,35),tabel,3)),IF(Invulblad!$D$5="e",IF(VLOOKUP(MOD(B132+26,35),tabel,3,0)="R","",VLOOKUP(MOD(B132+26,35),tabel,3,0)))))))</f>
        <v>0</v>
      </c>
      <c r="D132" s="62" t="str">
        <f t="shared" si="22"/>
        <v/>
      </c>
      <c r="F132" s="9" t="str">
        <f t="shared" si="18"/>
        <v>VR</v>
      </c>
      <c r="G132" s="16">
        <f t="shared" ref="G132:G160" si="26">G131+1</f>
        <v>45933</v>
      </c>
      <c r="H132" s="24" t="b">
        <f>IF(Invulblad!$D$5="a",IF(VLOOKUP(MOD(G132+33,35),tabel,3)="R","",VLOOKUP(MOD(G132+33,35),tabel,3)),IF(Invulblad!$D$5="b",IF(VLOOKUP(MOD(G132+12,35),tabel,3)="R","",VLOOKUP(MOD(G132+12,35),tabel,3)),IF(Invulblad!$D$5="c",IF(VLOOKUP(MOD(G132+5,35),tabel,3)="R","",VLOOKUP(MOD(G132+5,35),tabel,3)),IF(Invulblad!$D$5="d",IF(VLOOKUP(MOD(G132+19,35),tabel,3)="R","",VLOOKUP(MOD(G132+19,35),tabel,3)),IF(Invulblad!$D$5="e",IF(VLOOKUP(MOD(G132+26,35),tabel,3,0)="R","",VLOOKUP(MOD(G132+26,35),tabel,3,0)))))))</f>
        <v>0</v>
      </c>
      <c r="I132" s="61" t="str">
        <f t="shared" si="23"/>
        <v/>
      </c>
    </row>
    <row r="133" spans="1:9" ht="24" customHeight="1" x14ac:dyDescent="0.35">
      <c r="A133" s="9" t="str">
        <f t="shared" si="24"/>
        <v>DO</v>
      </c>
      <c r="B133" s="16">
        <f t="shared" si="25"/>
        <v>45904</v>
      </c>
      <c r="C133" s="13" t="b">
        <f>IF(Invulblad!$D$5="a",IF(VLOOKUP(MOD(B133+33,35),tabel,3)="R","",VLOOKUP(MOD(B133+33,35),tabel,3)),IF(Invulblad!$D$5="b",IF(VLOOKUP(MOD(B133+12,35),tabel,3)="R","",VLOOKUP(MOD(B133+12,35),tabel,3)),IF(Invulblad!$D$5="c",IF(VLOOKUP(MOD(B133+5,35),tabel,3)="R","",VLOOKUP(MOD(B133+5,35),tabel,3)),IF(Invulblad!$D$5="d",IF(VLOOKUP(MOD(B133+19,35),tabel,3)="R","",VLOOKUP(MOD(B133+19,35),tabel,3)),IF(Invulblad!$D$5="e",IF(VLOOKUP(MOD(B133+26,35),tabel,3,0)="R","",VLOOKUP(MOD(B133+26,35),tabel,3,0)))))))</f>
        <v>0</v>
      </c>
      <c r="D133" s="62" t="str">
        <f t="shared" si="22"/>
        <v/>
      </c>
      <c r="F133" s="9" t="str">
        <f t="shared" si="18"/>
        <v>ZA</v>
      </c>
      <c r="G133" s="16">
        <f t="shared" si="26"/>
        <v>45934</v>
      </c>
      <c r="H133" s="24" t="b">
        <f>IF(Invulblad!$D$5="a",IF(VLOOKUP(MOD(G133+33,35),tabel,3)="R","",VLOOKUP(MOD(G133+33,35),tabel,3)),IF(Invulblad!$D$5="b",IF(VLOOKUP(MOD(G133+12,35),tabel,3)="R","",VLOOKUP(MOD(G133+12,35),tabel,3)),IF(Invulblad!$D$5="c",IF(VLOOKUP(MOD(G133+5,35),tabel,3)="R","",VLOOKUP(MOD(G133+5,35),tabel,3)),IF(Invulblad!$D$5="d",IF(VLOOKUP(MOD(G133+19,35),tabel,3)="R","",VLOOKUP(MOD(G133+19,35),tabel,3)),IF(Invulblad!$D$5="e",IF(VLOOKUP(MOD(G133+26,35),tabel,3,0)="R","",VLOOKUP(MOD(G133+26,35),tabel,3,0)))))))</f>
        <v>0</v>
      </c>
      <c r="I133" s="61" t="str">
        <f t="shared" si="23"/>
        <v/>
      </c>
    </row>
    <row r="134" spans="1:9" ht="24" customHeight="1" x14ac:dyDescent="0.35">
      <c r="A134" s="9" t="str">
        <f t="shared" si="24"/>
        <v>VR</v>
      </c>
      <c r="B134" s="16">
        <f t="shared" si="25"/>
        <v>45905</v>
      </c>
      <c r="C134" s="13" t="b">
        <f>IF(Invulblad!$D$5="a",IF(VLOOKUP(MOD(B134+33,35),tabel,3)="R","",VLOOKUP(MOD(B134+33,35),tabel,3)),IF(Invulblad!$D$5="b",IF(VLOOKUP(MOD(B134+12,35),tabel,3)="R","",VLOOKUP(MOD(B134+12,35),tabel,3)),IF(Invulblad!$D$5="c",IF(VLOOKUP(MOD(B134+5,35),tabel,3)="R","",VLOOKUP(MOD(B134+5,35),tabel,3)),IF(Invulblad!$D$5="d",IF(VLOOKUP(MOD(B134+19,35),tabel,3)="R","",VLOOKUP(MOD(B134+19,35),tabel,3)),IF(Invulblad!$D$5="e",IF(VLOOKUP(MOD(B134+26,35),tabel,3,0)="R","",VLOOKUP(MOD(B134+26,35),tabel,3,0)))))))</f>
        <v>0</v>
      </c>
      <c r="D134" s="62" t="str">
        <f t="shared" si="22"/>
        <v/>
      </c>
      <c r="F134" s="9" t="str">
        <f t="shared" si="18"/>
        <v>ZO</v>
      </c>
      <c r="G134" s="16">
        <f t="shared" si="26"/>
        <v>45935</v>
      </c>
      <c r="H134" s="24" t="b">
        <f>IF(Invulblad!$D$5="a",IF(VLOOKUP(MOD(G134+33,35),tabel,3)="R","",VLOOKUP(MOD(G134+33,35),tabel,3)),IF(Invulblad!$D$5="b",IF(VLOOKUP(MOD(G134+12,35),tabel,3)="R","",VLOOKUP(MOD(G134+12,35),tabel,3)),IF(Invulblad!$D$5="c",IF(VLOOKUP(MOD(G134+5,35),tabel,3)="R","",VLOOKUP(MOD(G134+5,35),tabel,3)),IF(Invulblad!$D$5="d",IF(VLOOKUP(MOD(G134+19,35),tabel,3)="R","",VLOOKUP(MOD(G134+19,35),tabel,3)),IF(Invulblad!$D$5="e",IF(VLOOKUP(MOD(G134+26,35),tabel,3,0)="R","",VLOOKUP(MOD(G134+26,35),tabel,3,0)))))))</f>
        <v>0</v>
      </c>
      <c r="I134" s="61" t="str">
        <f t="shared" si="23"/>
        <v/>
      </c>
    </row>
    <row r="135" spans="1:9" ht="24" customHeight="1" x14ac:dyDescent="0.35">
      <c r="A135" s="9" t="str">
        <f t="shared" si="24"/>
        <v>ZA</v>
      </c>
      <c r="B135" s="16">
        <f t="shared" si="25"/>
        <v>45906</v>
      </c>
      <c r="C135" s="13" t="b">
        <f>IF(Invulblad!$D$5="a",IF(VLOOKUP(MOD(B135+33,35),tabel,3)="R","",VLOOKUP(MOD(B135+33,35),tabel,3)),IF(Invulblad!$D$5="b",IF(VLOOKUP(MOD(B135+12,35),tabel,3)="R","",VLOOKUP(MOD(B135+12,35),tabel,3)),IF(Invulblad!$D$5="c",IF(VLOOKUP(MOD(B135+5,35),tabel,3)="R","",VLOOKUP(MOD(B135+5,35),tabel,3)),IF(Invulblad!$D$5="d",IF(VLOOKUP(MOD(B135+19,35),tabel,3)="R","",VLOOKUP(MOD(B135+19,35),tabel,3)),IF(Invulblad!$D$5="e",IF(VLOOKUP(MOD(B135+26,35),tabel,3,0)="R","",VLOOKUP(MOD(B135+26,35),tabel,3,0)))))))</f>
        <v>0</v>
      </c>
      <c r="D135" s="62" t="str">
        <f t="shared" si="22"/>
        <v/>
      </c>
      <c r="F135" s="9" t="str">
        <f t="shared" si="18"/>
        <v>MA</v>
      </c>
      <c r="G135" s="16">
        <f t="shared" si="26"/>
        <v>45936</v>
      </c>
      <c r="H135" s="24" t="b">
        <f>IF(Invulblad!$D$5="a",IF(VLOOKUP(MOD(G135+33,35),tabel,3)="R","",VLOOKUP(MOD(G135+33,35),tabel,3)),IF(Invulblad!$D$5="b",IF(VLOOKUP(MOD(G135+12,35),tabel,3)="R","",VLOOKUP(MOD(G135+12,35),tabel,3)),IF(Invulblad!$D$5="c",IF(VLOOKUP(MOD(G135+5,35),tabel,3)="R","",VLOOKUP(MOD(G135+5,35),tabel,3)),IF(Invulblad!$D$5="d",IF(VLOOKUP(MOD(G135+19,35),tabel,3)="R","",VLOOKUP(MOD(G135+19,35),tabel,3)),IF(Invulblad!$D$5="e",IF(VLOOKUP(MOD(G135+26,35),tabel,3,0)="R","",VLOOKUP(MOD(G135+26,35),tabel,3,0)))))))</f>
        <v>0</v>
      </c>
      <c r="I135" s="61" t="str">
        <f t="shared" si="23"/>
        <v/>
      </c>
    </row>
    <row r="136" spans="1:9" ht="24" customHeight="1" x14ac:dyDescent="0.35">
      <c r="A136" s="9" t="str">
        <f t="shared" si="24"/>
        <v>ZO</v>
      </c>
      <c r="B136" s="16">
        <f t="shared" si="25"/>
        <v>45907</v>
      </c>
      <c r="C136" s="13" t="b">
        <f>IF(Invulblad!$D$5="a",IF(VLOOKUP(MOD(B136+33,35),tabel,3)="R","",VLOOKUP(MOD(B136+33,35),tabel,3)),IF(Invulblad!$D$5="b",IF(VLOOKUP(MOD(B136+12,35),tabel,3)="R","",VLOOKUP(MOD(B136+12,35),tabel,3)),IF(Invulblad!$D$5="c",IF(VLOOKUP(MOD(B136+5,35),tabel,3)="R","",VLOOKUP(MOD(B136+5,35),tabel,3)),IF(Invulblad!$D$5="d",IF(VLOOKUP(MOD(B136+19,35),tabel,3)="R","",VLOOKUP(MOD(B136+19,35),tabel,3)),IF(Invulblad!$D$5="e",IF(VLOOKUP(MOD(B136+26,35),tabel,3,0)="R","",VLOOKUP(MOD(B136+26,35),tabel,3,0)))))))</f>
        <v>0</v>
      </c>
      <c r="D136" s="62" t="str">
        <f t="shared" si="22"/>
        <v/>
      </c>
      <c r="F136" s="9" t="str">
        <f t="shared" si="18"/>
        <v>DI</v>
      </c>
      <c r="G136" s="16">
        <f t="shared" si="26"/>
        <v>45937</v>
      </c>
      <c r="H136" s="24" t="b">
        <f>IF(Invulblad!$D$5="a",IF(VLOOKUP(MOD(G136+33,35),tabel,3)="R","",VLOOKUP(MOD(G136+33,35),tabel,3)),IF(Invulblad!$D$5="b",IF(VLOOKUP(MOD(G136+12,35),tabel,3)="R","",VLOOKUP(MOD(G136+12,35),tabel,3)),IF(Invulblad!$D$5="c",IF(VLOOKUP(MOD(G136+5,35),tabel,3)="R","",VLOOKUP(MOD(G136+5,35),tabel,3)),IF(Invulblad!$D$5="d",IF(VLOOKUP(MOD(G136+19,35),tabel,3)="R","",VLOOKUP(MOD(G136+19,35),tabel,3)),IF(Invulblad!$D$5="e",IF(VLOOKUP(MOD(G136+26,35),tabel,3,0)="R","",VLOOKUP(MOD(G136+26,35),tabel,3,0)))))))</f>
        <v>0</v>
      </c>
      <c r="I136" s="61" t="str">
        <f t="shared" si="23"/>
        <v/>
      </c>
    </row>
    <row r="137" spans="1:9" ht="24" customHeight="1" x14ac:dyDescent="0.35">
      <c r="A137" s="9" t="str">
        <f t="shared" si="24"/>
        <v>MA</v>
      </c>
      <c r="B137" s="16">
        <f t="shared" si="25"/>
        <v>45908</v>
      </c>
      <c r="C137" s="13" t="b">
        <f>IF(Invulblad!$D$5="a",IF(VLOOKUP(MOD(B137+33,35),tabel,3)="R","",VLOOKUP(MOD(B137+33,35),tabel,3)),IF(Invulblad!$D$5="b",IF(VLOOKUP(MOD(B137+12,35),tabel,3)="R","",VLOOKUP(MOD(B137+12,35),tabel,3)),IF(Invulblad!$D$5="c",IF(VLOOKUP(MOD(B137+5,35),tabel,3)="R","",VLOOKUP(MOD(B137+5,35),tabel,3)),IF(Invulblad!$D$5="d",IF(VLOOKUP(MOD(B137+19,35),tabel,3)="R","",VLOOKUP(MOD(B137+19,35),tabel,3)),IF(Invulblad!$D$5="e",IF(VLOOKUP(MOD(B137+26,35),tabel,3,0)="R","",VLOOKUP(MOD(B137+26,35),tabel,3,0)))))))</f>
        <v>0</v>
      </c>
      <c r="D137" s="62" t="str">
        <f t="shared" si="22"/>
        <v/>
      </c>
      <c r="F137" s="9" t="str">
        <f t="shared" si="18"/>
        <v>WO</v>
      </c>
      <c r="G137" s="16">
        <f t="shared" si="26"/>
        <v>45938</v>
      </c>
      <c r="H137" s="24" t="b">
        <f>IF(Invulblad!$D$5="a",IF(VLOOKUP(MOD(G137+33,35),tabel,3)="R","",VLOOKUP(MOD(G137+33,35),tabel,3)),IF(Invulblad!$D$5="b",IF(VLOOKUP(MOD(G137+12,35),tabel,3)="R","",VLOOKUP(MOD(G137+12,35),tabel,3)),IF(Invulblad!$D$5="c",IF(VLOOKUP(MOD(G137+5,35),tabel,3)="R","",VLOOKUP(MOD(G137+5,35),tabel,3)),IF(Invulblad!$D$5="d",IF(VLOOKUP(MOD(G137+19,35),tabel,3)="R","",VLOOKUP(MOD(G137+19,35),tabel,3)),IF(Invulblad!$D$5="e",IF(VLOOKUP(MOD(G137+26,35),tabel,3,0)="R","",VLOOKUP(MOD(G137+26,35),tabel,3,0)))))))</f>
        <v>0</v>
      </c>
      <c r="I137" s="61" t="str">
        <f t="shared" si="23"/>
        <v/>
      </c>
    </row>
    <row r="138" spans="1:9" ht="24" customHeight="1" x14ac:dyDescent="0.35">
      <c r="A138" s="9" t="str">
        <f t="shared" si="24"/>
        <v>DI</v>
      </c>
      <c r="B138" s="16">
        <f t="shared" si="25"/>
        <v>45909</v>
      </c>
      <c r="C138" s="13" t="b">
        <f>IF(Invulblad!$D$5="a",IF(VLOOKUP(MOD(B138+33,35),tabel,3)="R","",VLOOKUP(MOD(B138+33,35),tabel,3)),IF(Invulblad!$D$5="b",IF(VLOOKUP(MOD(B138+12,35),tabel,3)="R","",VLOOKUP(MOD(B138+12,35),tabel,3)),IF(Invulblad!$D$5="c",IF(VLOOKUP(MOD(B138+5,35),tabel,3)="R","",VLOOKUP(MOD(B138+5,35),tabel,3)),IF(Invulblad!$D$5="d",IF(VLOOKUP(MOD(B138+19,35),tabel,3)="R","",VLOOKUP(MOD(B138+19,35),tabel,3)),IF(Invulblad!$D$5="e",IF(VLOOKUP(MOD(B138+26,35),tabel,3,0)="R","",VLOOKUP(MOD(B138+26,35),tabel,3,0)))))))</f>
        <v>0</v>
      </c>
      <c r="D138" s="62" t="str">
        <f t="shared" si="22"/>
        <v/>
      </c>
      <c r="F138" s="9" t="str">
        <f t="shared" si="18"/>
        <v>DO</v>
      </c>
      <c r="G138" s="16">
        <f t="shared" si="26"/>
        <v>45939</v>
      </c>
      <c r="H138" s="24" t="b">
        <f>IF(Invulblad!$D$5="a",IF(VLOOKUP(MOD(G138+33,35),tabel,3)="R","",VLOOKUP(MOD(G138+33,35),tabel,3)),IF(Invulblad!$D$5="b",IF(VLOOKUP(MOD(G138+12,35),tabel,3)="R","",VLOOKUP(MOD(G138+12,35),tabel,3)),IF(Invulblad!$D$5="c",IF(VLOOKUP(MOD(G138+5,35),tabel,3)="R","",VLOOKUP(MOD(G138+5,35),tabel,3)),IF(Invulblad!$D$5="d",IF(VLOOKUP(MOD(G138+19,35),tabel,3)="R","",VLOOKUP(MOD(G138+19,35),tabel,3)),IF(Invulblad!$D$5="e",IF(VLOOKUP(MOD(G138+26,35),tabel,3,0)="R","",VLOOKUP(MOD(G138+26,35),tabel,3,0)))))))</f>
        <v>0</v>
      </c>
      <c r="I138" s="61" t="str">
        <f t="shared" si="23"/>
        <v/>
      </c>
    </row>
    <row r="139" spans="1:9" ht="24" customHeight="1" x14ac:dyDescent="0.35">
      <c r="A139" s="9" t="str">
        <f t="shared" si="24"/>
        <v>WO</v>
      </c>
      <c r="B139" s="16">
        <f t="shared" si="25"/>
        <v>45910</v>
      </c>
      <c r="C139" s="13" t="b">
        <f>IF(Invulblad!$D$5="a",IF(VLOOKUP(MOD(B139+33,35),tabel,3)="R","",VLOOKUP(MOD(B139+33,35),tabel,3)),IF(Invulblad!$D$5="b",IF(VLOOKUP(MOD(B139+12,35),tabel,3)="R","",VLOOKUP(MOD(B139+12,35),tabel,3)),IF(Invulblad!$D$5="c",IF(VLOOKUP(MOD(B139+5,35),tabel,3)="R","",VLOOKUP(MOD(B139+5,35),tabel,3)),IF(Invulblad!$D$5="d",IF(VLOOKUP(MOD(B139+19,35),tabel,3)="R","",VLOOKUP(MOD(B139+19,35),tabel,3)),IF(Invulblad!$D$5="e",IF(VLOOKUP(MOD(B139+26,35),tabel,3,0)="R","",VLOOKUP(MOD(B139+26,35),tabel,3,0)))))))</f>
        <v>0</v>
      </c>
      <c r="D139" s="62" t="str">
        <f t="shared" si="22"/>
        <v/>
      </c>
      <c r="F139" s="9" t="str">
        <f t="shared" si="18"/>
        <v>VR</v>
      </c>
      <c r="G139" s="16">
        <f t="shared" si="26"/>
        <v>45940</v>
      </c>
      <c r="H139" s="24" t="b">
        <f>IF(Invulblad!$D$5="a",IF(VLOOKUP(MOD(G139+33,35),tabel,3)="R","",VLOOKUP(MOD(G139+33,35),tabel,3)),IF(Invulblad!$D$5="b",IF(VLOOKUP(MOD(G139+12,35),tabel,3)="R","",VLOOKUP(MOD(G139+12,35),tabel,3)),IF(Invulblad!$D$5="c",IF(VLOOKUP(MOD(G139+5,35),tabel,3)="R","",VLOOKUP(MOD(G139+5,35),tabel,3)),IF(Invulblad!$D$5="d",IF(VLOOKUP(MOD(G139+19,35),tabel,3)="R","",VLOOKUP(MOD(G139+19,35),tabel,3)),IF(Invulblad!$D$5="e",IF(VLOOKUP(MOD(G139+26,35),tabel,3,0)="R","",VLOOKUP(MOD(G139+26,35),tabel,3,0)))))))</f>
        <v>0</v>
      </c>
      <c r="I139" s="61" t="str">
        <f t="shared" si="23"/>
        <v/>
      </c>
    </row>
    <row r="140" spans="1:9" ht="24" customHeight="1" x14ac:dyDescent="0.35">
      <c r="A140" s="9" t="str">
        <f t="shared" si="24"/>
        <v>DO</v>
      </c>
      <c r="B140" s="16">
        <f t="shared" si="25"/>
        <v>45911</v>
      </c>
      <c r="C140" s="13" t="b">
        <f>IF(Invulblad!$D$5="a",IF(VLOOKUP(MOD(B140+33,35),tabel,3)="R","",VLOOKUP(MOD(B140+33,35),tabel,3)),IF(Invulblad!$D$5="b",IF(VLOOKUP(MOD(B140+12,35),tabel,3)="R","",VLOOKUP(MOD(B140+12,35),tabel,3)),IF(Invulblad!$D$5="c",IF(VLOOKUP(MOD(B140+5,35),tabel,3)="R","",VLOOKUP(MOD(B140+5,35),tabel,3)),IF(Invulblad!$D$5="d",IF(VLOOKUP(MOD(B140+19,35),tabel,3)="R","",VLOOKUP(MOD(B140+19,35),tabel,3)),IF(Invulblad!$D$5="e",IF(VLOOKUP(MOD(B140+26,35),tabel,3,0)="R","",VLOOKUP(MOD(B140+26,35),tabel,3,0)))))))</f>
        <v>0</v>
      </c>
      <c r="D140" s="62" t="str">
        <f t="shared" si="22"/>
        <v/>
      </c>
      <c r="F140" s="9" t="str">
        <f t="shared" si="18"/>
        <v>ZA</v>
      </c>
      <c r="G140" s="16">
        <f t="shared" si="26"/>
        <v>45941</v>
      </c>
      <c r="H140" s="24" t="b">
        <f>IF(Invulblad!$D$5="a",IF(VLOOKUP(MOD(G140+33,35),tabel,3)="R","",VLOOKUP(MOD(G140+33,35),tabel,3)),IF(Invulblad!$D$5="b",IF(VLOOKUP(MOD(G140+12,35),tabel,3)="R","",VLOOKUP(MOD(G140+12,35),tabel,3)),IF(Invulblad!$D$5="c",IF(VLOOKUP(MOD(G140+5,35),tabel,3)="R","",VLOOKUP(MOD(G140+5,35),tabel,3)),IF(Invulblad!$D$5="d",IF(VLOOKUP(MOD(G140+19,35),tabel,3)="R","",VLOOKUP(MOD(G140+19,35),tabel,3)),IF(Invulblad!$D$5="e",IF(VLOOKUP(MOD(G140+26,35),tabel,3,0)="R","",VLOOKUP(MOD(G140+26,35),tabel,3,0)))))))</f>
        <v>0</v>
      </c>
      <c r="I140" s="61" t="str">
        <f t="shared" si="23"/>
        <v/>
      </c>
    </row>
    <row r="141" spans="1:9" ht="24" customHeight="1" x14ac:dyDescent="0.35">
      <c r="A141" s="9" t="str">
        <f t="shared" si="24"/>
        <v>VR</v>
      </c>
      <c r="B141" s="16">
        <f t="shared" si="25"/>
        <v>45912</v>
      </c>
      <c r="C141" s="13" t="b">
        <f>IF(Invulblad!$D$5="a",IF(VLOOKUP(MOD(B141+33,35),tabel,3)="R","",VLOOKUP(MOD(B141+33,35),tabel,3)),IF(Invulblad!$D$5="b",IF(VLOOKUP(MOD(B141+12,35),tabel,3)="R","",VLOOKUP(MOD(B141+12,35),tabel,3)),IF(Invulblad!$D$5="c",IF(VLOOKUP(MOD(B141+5,35),tabel,3)="R","",VLOOKUP(MOD(B141+5,35),tabel,3)),IF(Invulblad!$D$5="d",IF(VLOOKUP(MOD(B141+19,35),tabel,3)="R","",VLOOKUP(MOD(B141+19,35),tabel,3)),IF(Invulblad!$D$5="e",IF(VLOOKUP(MOD(B141+26,35),tabel,3,0)="R","",VLOOKUP(MOD(B141+26,35),tabel,3,0)))))))</f>
        <v>0</v>
      </c>
      <c r="D141" s="62" t="str">
        <f t="shared" si="22"/>
        <v/>
      </c>
      <c r="F141" s="9" t="str">
        <f t="shared" si="18"/>
        <v>ZO</v>
      </c>
      <c r="G141" s="16">
        <f t="shared" si="26"/>
        <v>45942</v>
      </c>
      <c r="H141" s="24" t="b">
        <f>IF(Invulblad!$D$5="a",IF(VLOOKUP(MOD(G141+33,35),tabel,3)="R","",VLOOKUP(MOD(G141+33,35),tabel,3)),IF(Invulblad!$D$5="b",IF(VLOOKUP(MOD(G141+12,35),tabel,3)="R","",VLOOKUP(MOD(G141+12,35),tabel,3)),IF(Invulblad!$D$5="c",IF(VLOOKUP(MOD(G141+5,35),tabel,3)="R","",VLOOKUP(MOD(G141+5,35),tabel,3)),IF(Invulblad!$D$5="d",IF(VLOOKUP(MOD(G141+19,35),tabel,3)="R","",VLOOKUP(MOD(G141+19,35),tabel,3)),IF(Invulblad!$D$5="e",IF(VLOOKUP(MOD(G141+26,35),tabel,3,0)="R","",VLOOKUP(MOD(G141+26,35),tabel,3,0)))))))</f>
        <v>0</v>
      </c>
      <c r="I141" s="61" t="str">
        <f t="shared" si="23"/>
        <v/>
      </c>
    </row>
    <row r="142" spans="1:9" ht="24" customHeight="1" x14ac:dyDescent="0.35">
      <c r="A142" s="9" t="str">
        <f t="shared" si="24"/>
        <v>ZA</v>
      </c>
      <c r="B142" s="16">
        <f t="shared" si="25"/>
        <v>45913</v>
      </c>
      <c r="C142" s="13" t="b">
        <f>IF(Invulblad!$D$5="a",IF(VLOOKUP(MOD(B142+33,35),tabel,3)="R","",VLOOKUP(MOD(B142+33,35),tabel,3)),IF(Invulblad!$D$5="b",IF(VLOOKUP(MOD(B142+12,35),tabel,3)="R","",VLOOKUP(MOD(B142+12,35),tabel,3)),IF(Invulblad!$D$5="c",IF(VLOOKUP(MOD(B142+5,35),tabel,3)="R","",VLOOKUP(MOD(B142+5,35),tabel,3)),IF(Invulblad!$D$5="d",IF(VLOOKUP(MOD(B142+19,35),tabel,3)="R","",VLOOKUP(MOD(B142+19,35),tabel,3)),IF(Invulblad!$D$5="e",IF(VLOOKUP(MOD(B142+26,35),tabel,3,0)="R","",VLOOKUP(MOD(B142+26,35),tabel,3,0)))))))</f>
        <v>0</v>
      </c>
      <c r="D142" s="62" t="str">
        <f t="shared" si="22"/>
        <v/>
      </c>
      <c r="F142" s="9" t="str">
        <f t="shared" si="18"/>
        <v>MA</v>
      </c>
      <c r="G142" s="16">
        <f t="shared" si="26"/>
        <v>45943</v>
      </c>
      <c r="H142" s="24" t="b">
        <f>IF(Invulblad!$D$5="a",IF(VLOOKUP(MOD(G142+33,35),tabel,3)="R","",VLOOKUP(MOD(G142+33,35),tabel,3)),IF(Invulblad!$D$5="b",IF(VLOOKUP(MOD(G142+12,35),tabel,3)="R","",VLOOKUP(MOD(G142+12,35),tabel,3)),IF(Invulblad!$D$5="c",IF(VLOOKUP(MOD(G142+5,35),tabel,3)="R","",VLOOKUP(MOD(G142+5,35),tabel,3)),IF(Invulblad!$D$5="d",IF(VLOOKUP(MOD(G142+19,35),tabel,3)="R","",VLOOKUP(MOD(G142+19,35),tabel,3)),IF(Invulblad!$D$5="e",IF(VLOOKUP(MOD(G142+26,35),tabel,3,0)="R","",VLOOKUP(MOD(G142+26,35),tabel,3,0)))))))</f>
        <v>0</v>
      </c>
      <c r="I142" s="61" t="str">
        <f t="shared" si="23"/>
        <v/>
      </c>
    </row>
    <row r="143" spans="1:9" ht="24" customHeight="1" x14ac:dyDescent="0.35">
      <c r="A143" s="9" t="str">
        <f t="shared" si="24"/>
        <v>ZO</v>
      </c>
      <c r="B143" s="16">
        <f t="shared" si="25"/>
        <v>45914</v>
      </c>
      <c r="C143" s="13" t="b">
        <f>IF(Invulblad!$D$5="a",IF(VLOOKUP(MOD(B143+33,35),tabel,3)="R","",VLOOKUP(MOD(B143+33,35),tabel,3)),IF(Invulblad!$D$5="b",IF(VLOOKUP(MOD(B143+12,35),tabel,3)="R","",VLOOKUP(MOD(B143+12,35),tabel,3)),IF(Invulblad!$D$5="c",IF(VLOOKUP(MOD(B143+5,35),tabel,3)="R","",VLOOKUP(MOD(B143+5,35),tabel,3)),IF(Invulblad!$D$5="d",IF(VLOOKUP(MOD(B143+19,35),tabel,3)="R","",VLOOKUP(MOD(B143+19,35),tabel,3)),IF(Invulblad!$D$5="e",IF(VLOOKUP(MOD(B143+26,35),tabel,3,0)="R","",VLOOKUP(MOD(B143+26,35),tabel,3,0)))))))</f>
        <v>0</v>
      </c>
      <c r="D143" s="62" t="str">
        <f t="shared" si="22"/>
        <v/>
      </c>
      <c r="F143" s="9" t="str">
        <f t="shared" si="18"/>
        <v>DI</v>
      </c>
      <c r="G143" s="16">
        <f t="shared" si="26"/>
        <v>45944</v>
      </c>
      <c r="H143" s="24" t="b">
        <f>IF(Invulblad!$D$5="a",IF(VLOOKUP(MOD(G143+33,35),tabel,3)="R","",VLOOKUP(MOD(G143+33,35),tabel,3)),IF(Invulblad!$D$5="b",IF(VLOOKUP(MOD(G143+12,35),tabel,3)="R","",VLOOKUP(MOD(G143+12,35),tabel,3)),IF(Invulblad!$D$5="c",IF(VLOOKUP(MOD(G143+5,35),tabel,3)="R","",VLOOKUP(MOD(G143+5,35),tabel,3)),IF(Invulblad!$D$5="d",IF(VLOOKUP(MOD(G143+19,35),tabel,3)="R","",VLOOKUP(MOD(G143+19,35),tabel,3)),IF(Invulblad!$D$5="e",IF(VLOOKUP(MOD(G143+26,35),tabel,3,0)="R","",VLOOKUP(MOD(G143+26,35),tabel,3,0)))))))</f>
        <v>0</v>
      </c>
      <c r="I143" s="61" t="str">
        <f t="shared" si="23"/>
        <v/>
      </c>
    </row>
    <row r="144" spans="1:9" ht="24" customHeight="1" x14ac:dyDescent="0.35">
      <c r="A144" s="9" t="str">
        <f t="shared" si="24"/>
        <v>MA</v>
      </c>
      <c r="B144" s="16">
        <f t="shared" si="25"/>
        <v>45915</v>
      </c>
      <c r="C144" s="13" t="b">
        <f>IF(Invulblad!$D$5="a",IF(VLOOKUP(MOD(B144+33,35),tabel,3)="R","",VLOOKUP(MOD(B144+33,35),tabel,3)),IF(Invulblad!$D$5="b",IF(VLOOKUP(MOD(B144+12,35),tabel,3)="R","",VLOOKUP(MOD(B144+12,35),tabel,3)),IF(Invulblad!$D$5="c",IF(VLOOKUP(MOD(B144+5,35),tabel,3)="R","",VLOOKUP(MOD(B144+5,35),tabel,3)),IF(Invulblad!$D$5="d",IF(VLOOKUP(MOD(B144+19,35),tabel,3)="R","",VLOOKUP(MOD(B144+19,35),tabel,3)),IF(Invulblad!$D$5="e",IF(VLOOKUP(MOD(B144+26,35),tabel,3,0)="R","",VLOOKUP(MOD(B144+26,35),tabel,3,0)))))))</f>
        <v>0</v>
      </c>
      <c r="D144" s="62" t="str">
        <f t="shared" si="22"/>
        <v/>
      </c>
      <c r="F144" s="9" t="str">
        <f t="shared" si="18"/>
        <v>WO</v>
      </c>
      <c r="G144" s="16">
        <f t="shared" si="26"/>
        <v>45945</v>
      </c>
      <c r="H144" s="24" t="b">
        <f>IF(Invulblad!$D$5="a",IF(VLOOKUP(MOD(G144+33,35),tabel,3)="R","",VLOOKUP(MOD(G144+33,35),tabel,3)),IF(Invulblad!$D$5="b",IF(VLOOKUP(MOD(G144+12,35),tabel,3)="R","",VLOOKUP(MOD(G144+12,35),tabel,3)),IF(Invulblad!$D$5="c",IF(VLOOKUP(MOD(G144+5,35),tabel,3)="R","",VLOOKUP(MOD(G144+5,35),tabel,3)),IF(Invulblad!$D$5="d",IF(VLOOKUP(MOD(G144+19,35),tabel,3)="R","",VLOOKUP(MOD(G144+19,35),tabel,3)),IF(Invulblad!$D$5="e",IF(VLOOKUP(MOD(G144+26,35),tabel,3,0)="R","",VLOOKUP(MOD(G144+26,35),tabel,3,0)))))))</f>
        <v>0</v>
      </c>
      <c r="I144" s="61" t="str">
        <f t="shared" si="23"/>
        <v/>
      </c>
    </row>
    <row r="145" spans="1:9" ht="24" customHeight="1" x14ac:dyDescent="0.35">
      <c r="A145" s="9" t="str">
        <f t="shared" si="24"/>
        <v>DI</v>
      </c>
      <c r="B145" s="16">
        <f t="shared" si="25"/>
        <v>45916</v>
      </c>
      <c r="C145" s="13" t="b">
        <f>IF(Invulblad!$D$5="a",IF(VLOOKUP(MOD(B145+33,35),tabel,3)="R","",VLOOKUP(MOD(B145+33,35),tabel,3)),IF(Invulblad!$D$5="b",IF(VLOOKUP(MOD(B145+12,35),tabel,3)="R","",VLOOKUP(MOD(B145+12,35),tabel,3)),IF(Invulblad!$D$5="c",IF(VLOOKUP(MOD(B145+5,35),tabel,3)="R","",VLOOKUP(MOD(B145+5,35),tabel,3)),IF(Invulblad!$D$5="d",IF(VLOOKUP(MOD(B145+19,35),tabel,3)="R","",VLOOKUP(MOD(B145+19,35),tabel,3)),IF(Invulblad!$D$5="e",IF(VLOOKUP(MOD(B145+26,35),tabel,3,0)="R","",VLOOKUP(MOD(B145+26,35),tabel,3,0)))))))</f>
        <v>0</v>
      </c>
      <c r="D145" s="62" t="str">
        <f t="shared" si="22"/>
        <v/>
      </c>
      <c r="F145" s="9" t="str">
        <f t="shared" si="18"/>
        <v>DO</v>
      </c>
      <c r="G145" s="16">
        <f t="shared" si="26"/>
        <v>45946</v>
      </c>
      <c r="H145" s="24" t="b">
        <f>IF(Invulblad!$D$5="a",IF(VLOOKUP(MOD(G145+33,35),tabel,3)="R","",VLOOKUP(MOD(G145+33,35),tabel,3)),IF(Invulblad!$D$5="b",IF(VLOOKUP(MOD(G145+12,35),tabel,3)="R","",VLOOKUP(MOD(G145+12,35),tabel,3)),IF(Invulblad!$D$5="c",IF(VLOOKUP(MOD(G145+5,35),tabel,3)="R","",VLOOKUP(MOD(G145+5,35),tabel,3)),IF(Invulblad!$D$5="d",IF(VLOOKUP(MOD(G145+19,35),tabel,3)="R","",VLOOKUP(MOD(G145+19,35),tabel,3)),IF(Invulblad!$D$5="e",IF(VLOOKUP(MOD(G145+26,35),tabel,3,0)="R","",VLOOKUP(MOD(G145+26,35),tabel,3,0)))))))</f>
        <v>0</v>
      </c>
      <c r="I145" s="61" t="str">
        <f t="shared" si="23"/>
        <v/>
      </c>
    </row>
    <row r="146" spans="1:9" ht="24" customHeight="1" x14ac:dyDescent="0.35">
      <c r="A146" s="9" t="str">
        <f t="shared" si="24"/>
        <v>WO</v>
      </c>
      <c r="B146" s="16">
        <f t="shared" si="25"/>
        <v>45917</v>
      </c>
      <c r="C146" s="13" t="b">
        <f>IF(Invulblad!$D$5="a",IF(VLOOKUP(MOD(B146+33,35),tabel,3)="R","",VLOOKUP(MOD(B146+33,35),tabel,3)),IF(Invulblad!$D$5="b",IF(VLOOKUP(MOD(B146+12,35),tabel,3)="R","",VLOOKUP(MOD(B146+12,35),tabel,3)),IF(Invulblad!$D$5="c",IF(VLOOKUP(MOD(B146+5,35),tabel,3)="R","",VLOOKUP(MOD(B146+5,35),tabel,3)),IF(Invulblad!$D$5="d",IF(VLOOKUP(MOD(B146+19,35),tabel,3)="R","",VLOOKUP(MOD(B146+19,35),tabel,3)),IF(Invulblad!$D$5="e",IF(VLOOKUP(MOD(B146+26,35),tabel,3,0)="R","",VLOOKUP(MOD(B146+26,35),tabel,3,0)))))))</f>
        <v>0</v>
      </c>
      <c r="D146" s="62" t="str">
        <f t="shared" si="22"/>
        <v/>
      </c>
      <c r="F146" s="9" t="str">
        <f t="shared" si="18"/>
        <v>VR</v>
      </c>
      <c r="G146" s="16">
        <f t="shared" si="26"/>
        <v>45947</v>
      </c>
      <c r="H146" s="24" t="b">
        <f>IF(Invulblad!$D$5="a",IF(VLOOKUP(MOD(G146+33,35),tabel,3)="R","",VLOOKUP(MOD(G146+33,35),tabel,3)),IF(Invulblad!$D$5="b",IF(VLOOKUP(MOD(G146+12,35),tabel,3)="R","",VLOOKUP(MOD(G146+12,35),tabel,3)),IF(Invulblad!$D$5="c",IF(VLOOKUP(MOD(G146+5,35),tabel,3)="R","",VLOOKUP(MOD(G146+5,35),tabel,3)),IF(Invulblad!$D$5="d",IF(VLOOKUP(MOD(G146+19,35),tabel,3)="R","",VLOOKUP(MOD(G146+19,35),tabel,3)),IF(Invulblad!$D$5="e",IF(VLOOKUP(MOD(G146+26,35),tabel,3,0)="R","",VLOOKUP(MOD(G146+26,35),tabel,3,0)))))))</f>
        <v>0</v>
      </c>
      <c r="I146" s="61" t="str">
        <f t="shared" si="23"/>
        <v/>
      </c>
    </row>
    <row r="147" spans="1:9" ht="24" customHeight="1" x14ac:dyDescent="0.35">
      <c r="A147" s="9" t="str">
        <f t="shared" si="24"/>
        <v>DO</v>
      </c>
      <c r="B147" s="16">
        <f t="shared" si="25"/>
        <v>45918</v>
      </c>
      <c r="C147" s="13" t="b">
        <f>IF(Invulblad!$D$5="a",IF(VLOOKUP(MOD(B147+33,35),tabel,3)="R","",VLOOKUP(MOD(B147+33,35),tabel,3)),IF(Invulblad!$D$5="b",IF(VLOOKUP(MOD(B147+12,35),tabel,3)="R","",VLOOKUP(MOD(B147+12,35),tabel,3)),IF(Invulblad!$D$5="c",IF(VLOOKUP(MOD(B147+5,35),tabel,3)="R","",VLOOKUP(MOD(B147+5,35),tabel,3)),IF(Invulblad!$D$5="d",IF(VLOOKUP(MOD(B147+19,35),tabel,3)="R","",VLOOKUP(MOD(B147+19,35),tabel,3)),IF(Invulblad!$D$5="e",IF(VLOOKUP(MOD(B147+26,35),tabel,3,0)="R","",VLOOKUP(MOD(B147+26,35),tabel,3,0)))))))</f>
        <v>0</v>
      </c>
      <c r="D147" s="62" t="str">
        <f t="shared" si="22"/>
        <v/>
      </c>
      <c r="F147" s="9" t="str">
        <f t="shared" si="18"/>
        <v>ZA</v>
      </c>
      <c r="G147" s="16">
        <f t="shared" si="26"/>
        <v>45948</v>
      </c>
      <c r="H147" s="24" t="b">
        <f>IF(Invulblad!$D$5="a",IF(VLOOKUP(MOD(G147+33,35),tabel,3)="R","",VLOOKUP(MOD(G147+33,35),tabel,3)),IF(Invulblad!$D$5="b",IF(VLOOKUP(MOD(G147+12,35),tabel,3)="R","",VLOOKUP(MOD(G147+12,35),tabel,3)),IF(Invulblad!$D$5="c",IF(VLOOKUP(MOD(G147+5,35),tabel,3)="R","",VLOOKUP(MOD(G147+5,35),tabel,3)),IF(Invulblad!$D$5="d",IF(VLOOKUP(MOD(G147+19,35),tabel,3)="R","",VLOOKUP(MOD(G147+19,35),tabel,3)),IF(Invulblad!$D$5="e",IF(VLOOKUP(MOD(G147+26,35),tabel,3,0)="R","",VLOOKUP(MOD(G147+26,35),tabel,3,0)))))))</f>
        <v>0</v>
      </c>
      <c r="I147" s="61" t="str">
        <f t="shared" si="23"/>
        <v/>
      </c>
    </row>
    <row r="148" spans="1:9" ht="24" customHeight="1" x14ac:dyDescent="0.35">
      <c r="A148" s="9" t="str">
        <f t="shared" si="24"/>
        <v>VR</v>
      </c>
      <c r="B148" s="16">
        <f t="shared" si="25"/>
        <v>45919</v>
      </c>
      <c r="C148" s="13" t="b">
        <f>IF(Invulblad!$D$5="a",IF(VLOOKUP(MOD(B148+33,35),tabel,3)="R","",VLOOKUP(MOD(B148+33,35),tabel,3)),IF(Invulblad!$D$5="b",IF(VLOOKUP(MOD(B148+12,35),tabel,3)="R","",VLOOKUP(MOD(B148+12,35),tabel,3)),IF(Invulblad!$D$5="c",IF(VLOOKUP(MOD(B148+5,35),tabel,3)="R","",VLOOKUP(MOD(B148+5,35),tabel,3)),IF(Invulblad!$D$5="d",IF(VLOOKUP(MOD(B148+19,35),tabel,3)="R","",VLOOKUP(MOD(B148+19,35),tabel,3)),IF(Invulblad!$D$5="e",IF(VLOOKUP(MOD(B148+26,35),tabel,3,0)="R","",VLOOKUP(MOD(B148+26,35),tabel,3,0)))))))</f>
        <v>0</v>
      </c>
      <c r="D148" s="62" t="str">
        <f t="shared" si="22"/>
        <v/>
      </c>
      <c r="F148" s="9" t="str">
        <f t="shared" si="18"/>
        <v>ZO</v>
      </c>
      <c r="G148" s="16">
        <f t="shared" si="26"/>
        <v>45949</v>
      </c>
      <c r="H148" s="24" t="b">
        <f>IF(Invulblad!$D$5="a",IF(VLOOKUP(MOD(G148+33,35),tabel,3)="R","",VLOOKUP(MOD(G148+33,35),tabel,3)),IF(Invulblad!$D$5="b",IF(VLOOKUP(MOD(G148+12,35),tabel,3)="R","",VLOOKUP(MOD(G148+12,35),tabel,3)),IF(Invulblad!$D$5="c",IF(VLOOKUP(MOD(G148+5,35),tabel,3)="R","",VLOOKUP(MOD(G148+5,35),tabel,3)),IF(Invulblad!$D$5="d",IF(VLOOKUP(MOD(G148+19,35),tabel,3)="R","",VLOOKUP(MOD(G148+19,35),tabel,3)),IF(Invulblad!$D$5="e",IF(VLOOKUP(MOD(G148+26,35),tabel,3,0)="R","",VLOOKUP(MOD(G148+26,35),tabel,3,0)))))))</f>
        <v>0</v>
      </c>
      <c r="I148" s="61" t="str">
        <f t="shared" si="23"/>
        <v/>
      </c>
    </row>
    <row r="149" spans="1:9" ht="24" customHeight="1" x14ac:dyDescent="0.35">
      <c r="A149" s="9" t="str">
        <f t="shared" si="24"/>
        <v>ZA</v>
      </c>
      <c r="B149" s="16">
        <f t="shared" si="25"/>
        <v>45920</v>
      </c>
      <c r="C149" s="13" t="b">
        <f>IF(Invulblad!$D$5="a",IF(VLOOKUP(MOD(B149+33,35),tabel,3)="R","",VLOOKUP(MOD(B149+33,35),tabel,3)),IF(Invulblad!$D$5="b",IF(VLOOKUP(MOD(B149+12,35),tabel,3)="R","",VLOOKUP(MOD(B149+12,35),tabel,3)),IF(Invulblad!$D$5="c",IF(VLOOKUP(MOD(B149+5,35),tabel,3)="R","",VLOOKUP(MOD(B149+5,35),tabel,3)),IF(Invulblad!$D$5="d",IF(VLOOKUP(MOD(B149+19,35),tabel,3)="R","",VLOOKUP(MOD(B149+19,35),tabel,3)),IF(Invulblad!$D$5="e",IF(VLOOKUP(MOD(B149+26,35),tabel,3,0)="R","",VLOOKUP(MOD(B149+26,35),tabel,3,0)))))))</f>
        <v>0</v>
      </c>
      <c r="D149" s="62" t="str">
        <f t="shared" si="22"/>
        <v/>
      </c>
      <c r="F149" s="9" t="str">
        <f t="shared" si="18"/>
        <v>MA</v>
      </c>
      <c r="G149" s="16">
        <f t="shared" si="26"/>
        <v>45950</v>
      </c>
      <c r="H149" s="24" t="b">
        <f>IF(Invulblad!$D$5="a",IF(VLOOKUP(MOD(G149+33,35),tabel,3)="R","",VLOOKUP(MOD(G149+33,35),tabel,3)),IF(Invulblad!$D$5="b",IF(VLOOKUP(MOD(G149+12,35),tabel,3)="R","",VLOOKUP(MOD(G149+12,35),tabel,3)),IF(Invulblad!$D$5="c",IF(VLOOKUP(MOD(G149+5,35),tabel,3)="R","",VLOOKUP(MOD(G149+5,35),tabel,3)),IF(Invulblad!$D$5="d",IF(VLOOKUP(MOD(G149+19,35),tabel,3)="R","",VLOOKUP(MOD(G149+19,35),tabel,3)),IF(Invulblad!$D$5="e",IF(VLOOKUP(MOD(G149+26,35),tabel,3,0)="R","",VLOOKUP(MOD(G149+26,35),tabel,3,0)))))))</f>
        <v>0</v>
      </c>
      <c r="I149" s="61" t="str">
        <f t="shared" si="23"/>
        <v/>
      </c>
    </row>
    <row r="150" spans="1:9" ht="24" customHeight="1" x14ac:dyDescent="0.35">
      <c r="A150" s="9" t="str">
        <f t="shared" si="24"/>
        <v>ZO</v>
      </c>
      <c r="B150" s="16">
        <f t="shared" si="25"/>
        <v>45921</v>
      </c>
      <c r="C150" s="13" t="b">
        <f>IF(Invulblad!$D$5="a",IF(VLOOKUP(MOD(B150+33,35),tabel,3)="R","",VLOOKUP(MOD(B150+33,35),tabel,3)),IF(Invulblad!$D$5="b",IF(VLOOKUP(MOD(B150+12,35),tabel,3)="R","",VLOOKUP(MOD(B150+12,35),tabel,3)),IF(Invulblad!$D$5="c",IF(VLOOKUP(MOD(B150+5,35),tabel,3)="R","",VLOOKUP(MOD(B150+5,35),tabel,3)),IF(Invulblad!$D$5="d",IF(VLOOKUP(MOD(B150+19,35),tabel,3)="R","",VLOOKUP(MOD(B150+19,35),tabel,3)),IF(Invulblad!$D$5="e",IF(VLOOKUP(MOD(B150+26,35),tabel,3,0)="R","",VLOOKUP(MOD(B150+26,35),tabel,3,0)))))))</f>
        <v>0</v>
      </c>
      <c r="D150" s="62" t="str">
        <f t="shared" si="22"/>
        <v/>
      </c>
      <c r="F150" s="9" t="str">
        <f t="shared" si="18"/>
        <v>DI</v>
      </c>
      <c r="G150" s="16">
        <f t="shared" si="26"/>
        <v>45951</v>
      </c>
      <c r="H150" s="24" t="b">
        <f>IF(Invulblad!$D$5="a",IF(VLOOKUP(MOD(G150+33,35),tabel,3)="R","",VLOOKUP(MOD(G150+33,35),tabel,3)),IF(Invulblad!$D$5="b",IF(VLOOKUP(MOD(G150+12,35),tabel,3)="R","",VLOOKUP(MOD(G150+12,35),tabel,3)),IF(Invulblad!$D$5="c",IF(VLOOKUP(MOD(G150+5,35),tabel,3)="R","",VLOOKUP(MOD(G150+5,35),tabel,3)),IF(Invulblad!$D$5="d",IF(VLOOKUP(MOD(G150+19,35),tabel,3)="R","",VLOOKUP(MOD(G150+19,35),tabel,3)),IF(Invulblad!$D$5="e",IF(VLOOKUP(MOD(G150+26,35),tabel,3,0)="R","",VLOOKUP(MOD(G150+26,35),tabel,3,0)))))))</f>
        <v>0</v>
      </c>
      <c r="I150" s="61" t="str">
        <f t="shared" si="23"/>
        <v/>
      </c>
    </row>
    <row r="151" spans="1:9" ht="24" customHeight="1" x14ac:dyDescent="0.35">
      <c r="A151" s="9" t="str">
        <f t="shared" si="24"/>
        <v>MA</v>
      </c>
      <c r="B151" s="16">
        <f t="shared" si="25"/>
        <v>45922</v>
      </c>
      <c r="C151" s="13" t="b">
        <f>IF(Invulblad!$D$5="a",IF(VLOOKUP(MOD(B151+33,35),tabel,3)="R","",VLOOKUP(MOD(B151+33,35),tabel,3)),IF(Invulblad!$D$5="b",IF(VLOOKUP(MOD(B151+12,35),tabel,3)="R","",VLOOKUP(MOD(B151+12,35),tabel,3)),IF(Invulblad!$D$5="c",IF(VLOOKUP(MOD(B151+5,35),tabel,3)="R","",VLOOKUP(MOD(B151+5,35),tabel,3)),IF(Invulblad!$D$5="d",IF(VLOOKUP(MOD(B151+19,35),tabel,3)="R","",VLOOKUP(MOD(B151+19,35),tabel,3)),IF(Invulblad!$D$5="e",IF(VLOOKUP(MOD(B151+26,35),tabel,3,0)="R","",VLOOKUP(MOD(B151+26,35),tabel,3,0)))))))</f>
        <v>0</v>
      </c>
      <c r="D151" s="62" t="str">
        <f t="shared" si="22"/>
        <v/>
      </c>
      <c r="F151" s="9" t="str">
        <f t="shared" si="18"/>
        <v>WO</v>
      </c>
      <c r="G151" s="16">
        <f t="shared" si="26"/>
        <v>45952</v>
      </c>
      <c r="H151" s="24" t="b">
        <f>IF(Invulblad!$D$5="a",IF(VLOOKUP(MOD(G151+33,35),tabel,3)="R","",VLOOKUP(MOD(G151+33,35),tabel,3)),IF(Invulblad!$D$5="b",IF(VLOOKUP(MOD(G151+12,35),tabel,3)="R","",VLOOKUP(MOD(G151+12,35),tabel,3)),IF(Invulblad!$D$5="c",IF(VLOOKUP(MOD(G151+5,35),tabel,3)="R","",VLOOKUP(MOD(G151+5,35),tabel,3)),IF(Invulblad!$D$5="d",IF(VLOOKUP(MOD(G151+19,35),tabel,3)="R","",VLOOKUP(MOD(G151+19,35),tabel,3)),IF(Invulblad!$D$5="e",IF(VLOOKUP(MOD(G151+26,35),tabel,3,0)="R","",VLOOKUP(MOD(G151+26,35),tabel,3,0)))))))</f>
        <v>0</v>
      </c>
      <c r="I151" s="61" t="str">
        <f t="shared" si="23"/>
        <v/>
      </c>
    </row>
    <row r="152" spans="1:9" ht="24" customHeight="1" x14ac:dyDescent="0.35">
      <c r="A152" s="9" t="str">
        <f t="shared" si="24"/>
        <v>DI</v>
      </c>
      <c r="B152" s="16">
        <f t="shared" si="25"/>
        <v>45923</v>
      </c>
      <c r="C152" s="13" t="b">
        <f>IF(Invulblad!$D$5="a",IF(VLOOKUP(MOD(B152+33,35),tabel,3)="R","",VLOOKUP(MOD(B152+33,35),tabel,3)),IF(Invulblad!$D$5="b",IF(VLOOKUP(MOD(B152+12,35),tabel,3)="R","",VLOOKUP(MOD(B152+12,35),tabel,3)),IF(Invulblad!$D$5="c",IF(VLOOKUP(MOD(B152+5,35),tabel,3)="R","",VLOOKUP(MOD(B152+5,35),tabel,3)),IF(Invulblad!$D$5="d",IF(VLOOKUP(MOD(B152+19,35),tabel,3)="R","",VLOOKUP(MOD(B152+19,35),tabel,3)),IF(Invulblad!$D$5="e",IF(VLOOKUP(MOD(B152+26,35),tabel,3,0)="R","",VLOOKUP(MOD(B152+26,35),tabel,3,0)))))))</f>
        <v>0</v>
      </c>
      <c r="D152" s="62" t="str">
        <f t="shared" si="22"/>
        <v/>
      </c>
      <c r="F152" s="9" t="str">
        <f t="shared" si="18"/>
        <v>DO</v>
      </c>
      <c r="G152" s="16">
        <f t="shared" si="26"/>
        <v>45953</v>
      </c>
      <c r="H152" s="24" t="b">
        <f>IF(Invulblad!$D$5="a",IF(VLOOKUP(MOD(G152+33,35),tabel,3)="R","",VLOOKUP(MOD(G152+33,35),tabel,3)),IF(Invulblad!$D$5="b",IF(VLOOKUP(MOD(G152+12,35),tabel,3)="R","",VLOOKUP(MOD(G152+12,35),tabel,3)),IF(Invulblad!$D$5="c",IF(VLOOKUP(MOD(G152+5,35),tabel,3)="R","",VLOOKUP(MOD(G152+5,35),tabel,3)),IF(Invulblad!$D$5="d",IF(VLOOKUP(MOD(G152+19,35),tabel,3)="R","",VLOOKUP(MOD(G152+19,35),tabel,3)),IF(Invulblad!$D$5="e",IF(VLOOKUP(MOD(G152+26,35),tabel,3,0)="R","",VLOOKUP(MOD(G152+26,35),tabel,3,0)))))))</f>
        <v>0</v>
      </c>
      <c r="I152" s="61" t="str">
        <f t="shared" si="23"/>
        <v/>
      </c>
    </row>
    <row r="153" spans="1:9" ht="24" customHeight="1" x14ac:dyDescent="0.35">
      <c r="A153" s="9" t="str">
        <f t="shared" si="24"/>
        <v>WO</v>
      </c>
      <c r="B153" s="16">
        <f t="shared" si="25"/>
        <v>45924</v>
      </c>
      <c r="C153" s="13" t="b">
        <f>IF(Invulblad!$D$5="a",IF(VLOOKUP(MOD(B153+33,35),tabel,3)="R","",VLOOKUP(MOD(B153+33,35),tabel,3)),IF(Invulblad!$D$5="b",IF(VLOOKUP(MOD(B153+12,35),tabel,3)="R","",VLOOKUP(MOD(B153+12,35),tabel,3)),IF(Invulblad!$D$5="c",IF(VLOOKUP(MOD(B153+5,35),tabel,3)="R","",VLOOKUP(MOD(B153+5,35),tabel,3)),IF(Invulblad!$D$5="d",IF(VLOOKUP(MOD(B153+19,35),tabel,3)="R","",VLOOKUP(MOD(B153+19,35),tabel,3)),IF(Invulblad!$D$5="e",IF(VLOOKUP(MOD(B153+26,35),tabel,3,0)="R","",VLOOKUP(MOD(B153+26,35),tabel,3,0)))))))</f>
        <v>0</v>
      </c>
      <c r="D153" s="62" t="str">
        <f t="shared" si="22"/>
        <v/>
      </c>
      <c r="F153" s="9" t="str">
        <f t="shared" si="18"/>
        <v>VR</v>
      </c>
      <c r="G153" s="16">
        <f t="shared" si="26"/>
        <v>45954</v>
      </c>
      <c r="H153" s="24" t="b">
        <f>IF(Invulblad!$D$5="a",IF(VLOOKUP(MOD(G153+33,35),tabel,3)="R","",VLOOKUP(MOD(G153+33,35),tabel,3)),IF(Invulblad!$D$5="b",IF(VLOOKUP(MOD(G153+12,35),tabel,3)="R","",VLOOKUP(MOD(G153+12,35),tabel,3)),IF(Invulblad!$D$5="c",IF(VLOOKUP(MOD(G153+5,35),tabel,3)="R","",VLOOKUP(MOD(G153+5,35),tabel,3)),IF(Invulblad!$D$5="d",IF(VLOOKUP(MOD(G153+19,35),tabel,3)="R","",VLOOKUP(MOD(G153+19,35),tabel,3)),IF(Invulblad!$D$5="e",IF(VLOOKUP(MOD(G153+26,35),tabel,3,0)="R","",VLOOKUP(MOD(G153+26,35),tabel,3,0)))))))</f>
        <v>0</v>
      </c>
      <c r="I153" s="61" t="str">
        <f t="shared" si="23"/>
        <v/>
      </c>
    </row>
    <row r="154" spans="1:9" ht="24" customHeight="1" x14ac:dyDescent="0.35">
      <c r="A154" s="9" t="str">
        <f t="shared" si="24"/>
        <v>DO</v>
      </c>
      <c r="B154" s="16">
        <f t="shared" si="25"/>
        <v>45925</v>
      </c>
      <c r="C154" s="13" t="b">
        <f>IF(Invulblad!$D$5="a",IF(VLOOKUP(MOD(B154+33,35),tabel,3)="R","",VLOOKUP(MOD(B154+33,35),tabel,3)),IF(Invulblad!$D$5="b",IF(VLOOKUP(MOD(B154+12,35),tabel,3)="R","",VLOOKUP(MOD(B154+12,35),tabel,3)),IF(Invulblad!$D$5="c",IF(VLOOKUP(MOD(B154+5,35),tabel,3)="R","",VLOOKUP(MOD(B154+5,35),tabel,3)),IF(Invulblad!$D$5="d",IF(VLOOKUP(MOD(B154+19,35),tabel,3)="R","",VLOOKUP(MOD(B154+19,35),tabel,3)),IF(Invulblad!$D$5="e",IF(VLOOKUP(MOD(B154+26,35),tabel,3,0)="R","",VLOOKUP(MOD(B154+26,35),tabel,3,0)))))))</f>
        <v>0</v>
      </c>
      <c r="D154" s="62" t="str">
        <f t="shared" si="22"/>
        <v/>
      </c>
      <c r="F154" s="9" t="str">
        <f t="shared" si="18"/>
        <v>ZA</v>
      </c>
      <c r="G154" s="16">
        <f t="shared" si="26"/>
        <v>45955</v>
      </c>
      <c r="H154" s="24" t="b">
        <f>IF(Invulblad!$D$5="a",IF(VLOOKUP(MOD(G154+33,35),tabel,3)="R","",VLOOKUP(MOD(G154+33,35),tabel,3)),IF(Invulblad!$D$5="b",IF(VLOOKUP(MOD(G154+12,35),tabel,3)="R","",VLOOKUP(MOD(G154+12,35),tabel,3)),IF(Invulblad!$D$5="c",IF(VLOOKUP(MOD(G154+5,35),tabel,3)="R","",VLOOKUP(MOD(G154+5,35),tabel,3)),IF(Invulblad!$D$5="d",IF(VLOOKUP(MOD(G154+19,35),tabel,3)="R","",VLOOKUP(MOD(G154+19,35),tabel,3)),IF(Invulblad!$D$5="e",IF(VLOOKUP(MOD(G154+26,35),tabel,3,0)="R","",VLOOKUP(MOD(G154+26,35),tabel,3,0)))))))</f>
        <v>0</v>
      </c>
      <c r="I154" s="61" t="str">
        <f t="shared" si="23"/>
        <v/>
      </c>
    </row>
    <row r="155" spans="1:9" ht="24" customHeight="1" x14ac:dyDescent="0.35">
      <c r="A155" s="9" t="str">
        <f t="shared" si="24"/>
        <v>VR</v>
      </c>
      <c r="B155" s="16">
        <f t="shared" si="25"/>
        <v>45926</v>
      </c>
      <c r="C155" s="13" t="b">
        <f>IF(Invulblad!$D$5="a",IF(VLOOKUP(MOD(B155+33,35),tabel,3)="R","",VLOOKUP(MOD(B155+33,35),tabel,3)),IF(Invulblad!$D$5="b",IF(VLOOKUP(MOD(B155+12,35),tabel,3)="R","",VLOOKUP(MOD(B155+12,35),tabel,3)),IF(Invulblad!$D$5="c",IF(VLOOKUP(MOD(B155+5,35),tabel,3)="R","",VLOOKUP(MOD(B155+5,35),tabel,3)),IF(Invulblad!$D$5="d",IF(VLOOKUP(MOD(B155+19,35),tabel,3)="R","",VLOOKUP(MOD(B155+19,35),tabel,3)),IF(Invulblad!$D$5="e",IF(VLOOKUP(MOD(B155+26,35),tabel,3,0)="R","",VLOOKUP(MOD(B155+26,35),tabel,3,0)))))))</f>
        <v>0</v>
      </c>
      <c r="D155" s="62" t="str">
        <f t="shared" si="22"/>
        <v/>
      </c>
      <c r="F155" s="9" t="str">
        <f t="shared" si="18"/>
        <v>ZO</v>
      </c>
      <c r="G155" s="16">
        <f t="shared" si="26"/>
        <v>45956</v>
      </c>
      <c r="H155" s="24" t="b">
        <f>IF(Invulblad!$D$5="a",IF(VLOOKUP(MOD(G155+33,35),tabel,3)="R","",VLOOKUP(MOD(G155+33,35),tabel,3)),IF(Invulblad!$D$5="b",IF(VLOOKUP(MOD(G155+12,35),tabel,3)="R","",VLOOKUP(MOD(G155+12,35),tabel,3)),IF(Invulblad!$D$5="c",IF(VLOOKUP(MOD(G155+5,35),tabel,3)="R","",VLOOKUP(MOD(G155+5,35),tabel,3)),IF(Invulblad!$D$5="d",IF(VLOOKUP(MOD(G155+19,35),tabel,3)="R","",VLOOKUP(MOD(G155+19,35),tabel,3)),IF(Invulblad!$D$5="e",IF(VLOOKUP(MOD(G155+26,35),tabel,3,0)="R","",VLOOKUP(MOD(G155+26,35),tabel,3,0)))))))</f>
        <v>0</v>
      </c>
      <c r="I155" s="61" t="str">
        <f t="shared" si="23"/>
        <v/>
      </c>
    </row>
    <row r="156" spans="1:9" ht="24" customHeight="1" x14ac:dyDescent="0.35">
      <c r="A156" s="9" t="str">
        <f t="shared" si="24"/>
        <v>ZA</v>
      </c>
      <c r="B156" s="16">
        <f t="shared" si="25"/>
        <v>45927</v>
      </c>
      <c r="C156" s="13" t="b">
        <f>IF(Invulblad!$D$5="a",IF(VLOOKUP(MOD(B156+33,35),tabel,3)="R","",VLOOKUP(MOD(B156+33,35),tabel,3)),IF(Invulblad!$D$5="b",IF(VLOOKUP(MOD(B156+12,35),tabel,3)="R","",VLOOKUP(MOD(B156+12,35),tabel,3)),IF(Invulblad!$D$5="c",IF(VLOOKUP(MOD(B156+5,35),tabel,3)="R","",VLOOKUP(MOD(B156+5,35),tabel,3)),IF(Invulblad!$D$5="d",IF(VLOOKUP(MOD(B156+19,35),tabel,3)="R","",VLOOKUP(MOD(B156+19,35),tabel,3)),IF(Invulblad!$D$5="e",IF(VLOOKUP(MOD(B156+26,35),tabel,3,0)="R","",VLOOKUP(MOD(B156+26,35),tabel,3,0)))))))</f>
        <v>0</v>
      </c>
      <c r="D156" s="62" t="str">
        <f t="shared" si="22"/>
        <v/>
      </c>
      <c r="F156" s="9" t="str">
        <f t="shared" si="18"/>
        <v>MA</v>
      </c>
      <c r="G156" s="16">
        <f t="shared" si="26"/>
        <v>45957</v>
      </c>
      <c r="H156" s="24" t="b">
        <f>IF(Invulblad!$D$5="a",IF(VLOOKUP(MOD(G156+33,35),tabel,3)="R","",VLOOKUP(MOD(G156+33,35),tabel,3)),IF(Invulblad!$D$5="b",IF(VLOOKUP(MOD(G156+12,35),tabel,3)="R","",VLOOKUP(MOD(G156+12,35),tabel,3)),IF(Invulblad!$D$5="c",IF(VLOOKUP(MOD(G156+5,35),tabel,3)="R","",VLOOKUP(MOD(G156+5,35),tabel,3)),IF(Invulblad!$D$5="d",IF(VLOOKUP(MOD(G156+19,35),tabel,3)="R","",VLOOKUP(MOD(G156+19,35),tabel,3)),IF(Invulblad!$D$5="e",IF(VLOOKUP(MOD(G156+26,35),tabel,3,0)="R","",VLOOKUP(MOD(G156+26,35),tabel,3,0)))))))</f>
        <v>0</v>
      </c>
      <c r="I156" s="61" t="str">
        <f t="shared" si="23"/>
        <v/>
      </c>
    </row>
    <row r="157" spans="1:9" ht="24" customHeight="1" x14ac:dyDescent="0.35">
      <c r="A157" s="9" t="str">
        <f t="shared" si="24"/>
        <v>ZO</v>
      </c>
      <c r="B157" s="16">
        <f t="shared" si="25"/>
        <v>45928</v>
      </c>
      <c r="C157" s="13" t="b">
        <f>IF(Invulblad!$D$5="a",IF(VLOOKUP(MOD(B157+33,35),tabel,3)="R","",VLOOKUP(MOD(B157+33,35),tabel,3)),IF(Invulblad!$D$5="b",IF(VLOOKUP(MOD(B157+12,35),tabel,3)="R","",VLOOKUP(MOD(B157+12,35),tabel,3)),IF(Invulblad!$D$5="c",IF(VLOOKUP(MOD(B157+5,35),tabel,3)="R","",VLOOKUP(MOD(B157+5,35),tabel,3)),IF(Invulblad!$D$5="d",IF(VLOOKUP(MOD(B157+19,35),tabel,3)="R","",VLOOKUP(MOD(B157+19,35),tabel,3)),IF(Invulblad!$D$5="e",IF(VLOOKUP(MOD(B157+26,35),tabel,3,0)="R","",VLOOKUP(MOD(B157+26,35),tabel,3,0)))))))</f>
        <v>0</v>
      </c>
      <c r="D157" s="62" t="str">
        <f t="shared" si="22"/>
        <v/>
      </c>
      <c r="F157" s="9" t="str">
        <f t="shared" si="18"/>
        <v>DI</v>
      </c>
      <c r="G157" s="16">
        <f t="shared" si="26"/>
        <v>45958</v>
      </c>
      <c r="H157" s="24" t="b">
        <f>IF(Invulblad!$D$5="a",IF(VLOOKUP(MOD(G157+33,35),tabel,3)="R","",VLOOKUP(MOD(G157+33,35),tabel,3)),IF(Invulblad!$D$5="b",IF(VLOOKUP(MOD(G157+12,35),tabel,3)="R","",VLOOKUP(MOD(G157+12,35),tabel,3)),IF(Invulblad!$D$5="c",IF(VLOOKUP(MOD(G157+5,35),tabel,3)="R","",VLOOKUP(MOD(G157+5,35),tabel,3)),IF(Invulblad!$D$5="d",IF(VLOOKUP(MOD(G157+19,35),tabel,3)="R","",VLOOKUP(MOD(G157+19,35),tabel,3)),IF(Invulblad!$D$5="e",IF(VLOOKUP(MOD(G157+26,35),tabel,3,0)="R","",VLOOKUP(MOD(G157+26,35),tabel,3,0)))))))</f>
        <v>0</v>
      </c>
      <c r="I157" s="61" t="str">
        <f t="shared" si="23"/>
        <v/>
      </c>
    </row>
    <row r="158" spans="1:9" ht="24" customHeight="1" x14ac:dyDescent="0.35">
      <c r="A158" s="9" t="str">
        <f t="shared" si="24"/>
        <v>MA</v>
      </c>
      <c r="B158" s="16">
        <f t="shared" si="25"/>
        <v>45929</v>
      </c>
      <c r="C158" s="13" t="b">
        <f>IF(Invulblad!$D$5="a",IF(VLOOKUP(MOD(B158+33,35),tabel,3)="R","",VLOOKUP(MOD(B158+33,35),tabel,3)),IF(Invulblad!$D$5="b",IF(VLOOKUP(MOD(B158+12,35),tabel,3)="R","",VLOOKUP(MOD(B158+12,35),tabel,3)),IF(Invulblad!$D$5="c",IF(VLOOKUP(MOD(B158+5,35),tabel,3)="R","",VLOOKUP(MOD(B158+5,35),tabel,3)),IF(Invulblad!$D$5="d",IF(VLOOKUP(MOD(B158+19,35),tabel,3)="R","",VLOOKUP(MOD(B158+19,35),tabel,3)),IF(Invulblad!$D$5="e",IF(VLOOKUP(MOD(B158+26,35),tabel,3,0)="R","",VLOOKUP(MOD(B158+26,35),tabel,3,0)))))))</f>
        <v>0</v>
      </c>
      <c r="D158" s="62" t="str">
        <f t="shared" si="22"/>
        <v/>
      </c>
      <c r="F158" s="9" t="str">
        <f t="shared" si="18"/>
        <v>WO</v>
      </c>
      <c r="G158" s="16">
        <f t="shared" si="26"/>
        <v>45959</v>
      </c>
      <c r="H158" s="24" t="b">
        <f>IF(Invulblad!$D$5="a",IF(VLOOKUP(MOD(G158+33,35),tabel,3)="R","",VLOOKUP(MOD(G158+33,35),tabel,3)),IF(Invulblad!$D$5="b",IF(VLOOKUP(MOD(G158+12,35),tabel,3)="R","",VLOOKUP(MOD(G158+12,35),tabel,3)),IF(Invulblad!$D$5="c",IF(VLOOKUP(MOD(G158+5,35),tabel,3)="R","",VLOOKUP(MOD(G158+5,35),tabel,3)),IF(Invulblad!$D$5="d",IF(VLOOKUP(MOD(G158+19,35),tabel,3)="R","",VLOOKUP(MOD(G158+19,35),tabel,3)),IF(Invulblad!$D$5="e",IF(VLOOKUP(MOD(G158+26,35),tabel,3,0)="R","",VLOOKUP(MOD(G158+26,35),tabel,3,0)))))))</f>
        <v>0</v>
      </c>
      <c r="I158" s="61" t="str">
        <f t="shared" si="23"/>
        <v/>
      </c>
    </row>
    <row r="159" spans="1:9" ht="24" customHeight="1" x14ac:dyDescent="0.35">
      <c r="A159" s="9" t="str">
        <f t="shared" si="24"/>
        <v>DI</v>
      </c>
      <c r="B159" s="16">
        <f t="shared" si="25"/>
        <v>45930</v>
      </c>
      <c r="C159" s="13" t="b">
        <f>IF(Invulblad!$D$5="a",IF(VLOOKUP(MOD(B159+33,35),tabel,3)="R","",VLOOKUP(MOD(B159+33,35),tabel,3)),IF(Invulblad!$D$5="b",IF(VLOOKUP(MOD(B159+12,35),tabel,3)="R","",VLOOKUP(MOD(B159+12,35),tabel,3)),IF(Invulblad!$D$5="c",IF(VLOOKUP(MOD(B159+5,35),tabel,3)="R","",VLOOKUP(MOD(B159+5,35),tabel,3)),IF(Invulblad!$D$5="d",IF(VLOOKUP(MOD(B159+19,35),tabel,3)="R","",VLOOKUP(MOD(B159+19,35),tabel,3)),IF(Invulblad!$D$5="e",IF(VLOOKUP(MOD(B159+26,35),tabel,3,0)="R","",VLOOKUP(MOD(B159+26,35),tabel,3,0)))))))</f>
        <v>0</v>
      </c>
      <c r="D159" s="62" t="str">
        <f t="shared" si="22"/>
        <v/>
      </c>
      <c r="F159" s="9" t="str">
        <f t="shared" si="18"/>
        <v>DO</v>
      </c>
      <c r="G159" s="16">
        <f t="shared" si="26"/>
        <v>45960</v>
      </c>
      <c r="H159" s="24" t="b">
        <f>IF(Invulblad!$D$5="a",IF(VLOOKUP(MOD(G159+33,35),tabel,3)="R","",VLOOKUP(MOD(G159+33,35),tabel,3)),IF(Invulblad!$D$5="b",IF(VLOOKUP(MOD(G159+12,35),tabel,3)="R","",VLOOKUP(MOD(G159+12,35),tabel,3)),IF(Invulblad!$D$5="c",IF(VLOOKUP(MOD(G159+5,35),tabel,3)="R","",VLOOKUP(MOD(G159+5,35),tabel,3)),IF(Invulblad!$D$5="d",IF(VLOOKUP(MOD(G159+19,35),tabel,3)="R","",VLOOKUP(MOD(G159+19,35),tabel,3)),IF(Invulblad!$D$5="e",IF(VLOOKUP(MOD(G159+26,35),tabel,3,0)="R","",VLOOKUP(MOD(G159+26,35),tabel,3,0)))))))</f>
        <v>0</v>
      </c>
      <c r="I159" s="61" t="str">
        <f t="shared" si="23"/>
        <v/>
      </c>
    </row>
    <row r="160" spans="1:9" ht="24" customHeight="1" thickBot="1" x14ac:dyDescent="0.4">
      <c r="A160" s="10"/>
      <c r="B160" s="17"/>
      <c r="C160" s="14"/>
      <c r="D160" s="64"/>
      <c r="F160" s="10" t="str">
        <f t="shared" si="18"/>
        <v>VR</v>
      </c>
      <c r="G160" s="17">
        <f t="shared" si="26"/>
        <v>45961</v>
      </c>
      <c r="H160" s="14" t="b">
        <f>IF(Invulblad!$D$5="a",IF(VLOOKUP(MOD(G160+33,35),tabel,3)="R","",VLOOKUP(MOD(G160+33,35),tabel,3)),IF(Invulblad!$D$5="b",IF(VLOOKUP(MOD(G160+12,35),tabel,3)="R","",VLOOKUP(MOD(G160+12,35),tabel,3)),IF(Invulblad!$D$5="c",IF(VLOOKUP(MOD(G160+5,35),tabel,3)="R","",VLOOKUP(MOD(G160+5,35),tabel,3)),IF(Invulblad!$D$5="d",IF(VLOOKUP(MOD(G160+19,35),tabel,3)="R","",VLOOKUP(MOD(G160+19,35),tabel,3)),IF(Invulblad!$D$5="e",IF(VLOOKUP(MOD(G160+26,35),tabel,3,0)="R","",VLOOKUP(MOD(G160+26,35),tabel,3,0)))))))</f>
        <v>0</v>
      </c>
      <c r="I160" s="63" t="str">
        <f t="shared" si="23"/>
        <v/>
      </c>
    </row>
    <row r="161" spans="1:9" ht="21.75" customHeight="1" thickBot="1" x14ac:dyDescent="0.25">
      <c r="A161" s="105" t="str">
        <f>Invulblad!$D$5</f>
        <v>D1</v>
      </c>
      <c r="B161" s="195" t="s">
        <v>6</v>
      </c>
      <c r="C161" s="196"/>
      <c r="D161" s="100">
        <f>B162</f>
        <v>45962</v>
      </c>
      <c r="F161" s="105" t="str">
        <f>Invulblad!$D$5</f>
        <v>D1</v>
      </c>
      <c r="G161" s="195" t="s">
        <v>6</v>
      </c>
      <c r="H161" s="196"/>
      <c r="I161" s="100">
        <f>G162</f>
        <v>45992</v>
      </c>
    </row>
    <row r="162" spans="1:9" ht="24" customHeight="1" x14ac:dyDescent="0.35">
      <c r="A162" s="25" t="str">
        <f t="shared" ref="A162:A191" si="27">VLOOKUP(MOD(B162+12,28),tabel,2,0)</f>
        <v>ZA</v>
      </c>
      <c r="B162" s="26">
        <f>G160+1</f>
        <v>45962</v>
      </c>
      <c r="C162" s="24" t="b">
        <f>IF(Invulblad!$D$5="a",IF(VLOOKUP(MOD(B162+33,35),tabel,3)="R","",VLOOKUP(MOD(B162+33,35),tabel,3)),IF(Invulblad!$D$5="b",IF(VLOOKUP(MOD(B162+12,35),tabel,3)="R","",VLOOKUP(MOD(B162+12,35),tabel,3)),IF(Invulblad!$D$5="c",IF(VLOOKUP(MOD(B162+5,35),tabel,3)="R","",VLOOKUP(MOD(B162+5,35),tabel,3)),IF(Invulblad!$D$5="d",IF(VLOOKUP(MOD(B162+19,35),tabel,3)="R","",VLOOKUP(MOD(B162+19,35),tabel,3)),IF(Invulblad!$D$5="e",IF(VLOOKUP(MOD(B162+26,35),tabel,3,0)="R","",VLOOKUP(MOD(B162+26,35),tabel,3,0)))))))</f>
        <v>0</v>
      </c>
      <c r="D162" s="62" t="str">
        <f t="shared" ref="D162:D191" si="28">VLOOKUP(B162,jaar,8,TRUE)</f>
        <v>Allerheiligen</v>
      </c>
      <c r="F162" s="8" t="str">
        <f t="shared" si="18"/>
        <v>MA</v>
      </c>
      <c r="G162" s="15">
        <f>B191+1</f>
        <v>45992</v>
      </c>
      <c r="H162" s="24" t="b">
        <f>IF(Invulblad!$D$5="a",IF(VLOOKUP(MOD(G162+33,35),tabel,3)="R","",VLOOKUP(MOD(G162+33,35),tabel,3)),IF(Invulblad!$D$5="b",IF(VLOOKUP(MOD(G162+12,35),tabel,3)="R","",VLOOKUP(MOD(G162+12,35),tabel,3)),IF(Invulblad!$D$5="c",IF(VLOOKUP(MOD(G162+5,35),tabel,3)="R","",VLOOKUP(MOD(G162+5,35),tabel,3)),IF(Invulblad!$D$5="d",IF(VLOOKUP(MOD(G162+19,35),tabel,3)="R","",VLOOKUP(MOD(G162+19,35),tabel,3)),IF(Invulblad!$D$5="e",IF(VLOOKUP(MOD(G162+26,35),tabel,3,0)="R","",VLOOKUP(MOD(G162+26,35),tabel,3,0)))))))</f>
        <v>0</v>
      </c>
      <c r="I162" s="61" t="str">
        <f t="shared" ref="I162:I192" si="29">VLOOKUP(G162,jaar,8,TRUE)</f>
        <v/>
      </c>
    </row>
    <row r="163" spans="1:9" ht="24" customHeight="1" x14ac:dyDescent="0.35">
      <c r="A163" s="9" t="str">
        <f t="shared" si="27"/>
        <v>ZO</v>
      </c>
      <c r="B163" s="16">
        <f>B162+1</f>
        <v>45963</v>
      </c>
      <c r="C163" s="13" t="b">
        <f>IF(Invulblad!$D$5="a",IF(VLOOKUP(MOD(B163+33,35),tabel,3)="R","",VLOOKUP(MOD(B163+33,35),tabel,3)),IF(Invulblad!$D$5="b",IF(VLOOKUP(MOD(B163+12,35),tabel,3)="R","",VLOOKUP(MOD(B163+12,35),tabel,3)),IF(Invulblad!$D$5="c",IF(VLOOKUP(MOD(B163+5,35),tabel,3)="R","",VLOOKUP(MOD(B163+5,35),tabel,3)),IF(Invulblad!$D$5="d",IF(VLOOKUP(MOD(B163+19,35),tabel,3)="R","",VLOOKUP(MOD(B163+19,35),tabel,3)),IF(Invulblad!$D$5="e",IF(VLOOKUP(MOD(B163+26,35),tabel,3,0)="R","",VLOOKUP(MOD(B163+26,35),tabel,3,0)))))))</f>
        <v>0</v>
      </c>
      <c r="D163" s="62" t="str">
        <f t="shared" si="28"/>
        <v/>
      </c>
      <c r="F163" s="9" t="str">
        <f t="shared" si="18"/>
        <v>DI</v>
      </c>
      <c r="G163" s="16">
        <f>G162+1</f>
        <v>45993</v>
      </c>
      <c r="H163" s="24" t="b">
        <f>IF(Invulblad!$D$5="a",IF(VLOOKUP(MOD(G163+33,35),tabel,3)="R","",VLOOKUP(MOD(G163+33,35),tabel,3)),IF(Invulblad!$D$5="b",IF(VLOOKUP(MOD(G163+12,35),tabel,3)="R","",VLOOKUP(MOD(G163+12,35),tabel,3)),IF(Invulblad!$D$5="c",IF(VLOOKUP(MOD(G163+5,35),tabel,3)="R","",VLOOKUP(MOD(G163+5,35),tabel,3)),IF(Invulblad!$D$5="d",IF(VLOOKUP(MOD(G163+19,35),tabel,3)="R","",VLOOKUP(MOD(G163+19,35),tabel,3)),IF(Invulblad!$D$5="e",IF(VLOOKUP(MOD(G163+26,35),tabel,3,0)="R","",VLOOKUP(MOD(G163+26,35),tabel,3,0)))))))</f>
        <v>0</v>
      </c>
      <c r="I163" s="61" t="str">
        <f t="shared" si="29"/>
        <v/>
      </c>
    </row>
    <row r="164" spans="1:9" ht="24" customHeight="1" x14ac:dyDescent="0.35">
      <c r="A164" s="9" t="str">
        <f t="shared" si="27"/>
        <v>MA</v>
      </c>
      <c r="B164" s="16">
        <f t="shared" ref="B164:B191" si="30">B163+1</f>
        <v>45964</v>
      </c>
      <c r="C164" s="13" t="b">
        <f>IF(Invulblad!$D$5="a",IF(VLOOKUP(MOD(B164+33,35),tabel,3)="R","",VLOOKUP(MOD(B164+33,35),tabel,3)),IF(Invulblad!$D$5="b",IF(VLOOKUP(MOD(B164+12,35),tabel,3)="R","",VLOOKUP(MOD(B164+12,35),tabel,3)),IF(Invulblad!$D$5="c",IF(VLOOKUP(MOD(B164+5,35),tabel,3)="R","",VLOOKUP(MOD(B164+5,35),tabel,3)),IF(Invulblad!$D$5="d",IF(VLOOKUP(MOD(B164+19,35),tabel,3)="R","",VLOOKUP(MOD(B164+19,35),tabel,3)),IF(Invulblad!$D$5="e",IF(VLOOKUP(MOD(B164+26,35),tabel,3,0)="R","",VLOOKUP(MOD(B164+26,35),tabel,3,0)))))))</f>
        <v>0</v>
      </c>
      <c r="D164" s="62" t="str">
        <f t="shared" si="28"/>
        <v/>
      </c>
      <c r="F164" s="9" t="str">
        <f t="shared" ref="F164:F192" si="31">VLOOKUP(MOD(G164+12,28),tabel,2,0)</f>
        <v>WO</v>
      </c>
      <c r="G164" s="16">
        <f t="shared" ref="G164:G192" si="32">G163+1</f>
        <v>45994</v>
      </c>
      <c r="H164" s="24" t="b">
        <f>IF(Invulblad!$D$5="a",IF(VLOOKUP(MOD(G164+33,35),tabel,3)="R","",VLOOKUP(MOD(G164+33,35),tabel,3)),IF(Invulblad!$D$5="b",IF(VLOOKUP(MOD(G164+12,35),tabel,3)="R","",VLOOKUP(MOD(G164+12,35),tabel,3)),IF(Invulblad!$D$5="c",IF(VLOOKUP(MOD(G164+5,35),tabel,3)="R","",VLOOKUP(MOD(G164+5,35),tabel,3)),IF(Invulblad!$D$5="d",IF(VLOOKUP(MOD(G164+19,35),tabel,3)="R","",VLOOKUP(MOD(G164+19,35),tabel,3)),IF(Invulblad!$D$5="e",IF(VLOOKUP(MOD(G164+26,35),tabel,3,0)="R","",VLOOKUP(MOD(G164+26,35),tabel,3,0)))))))</f>
        <v>0</v>
      </c>
      <c r="I164" s="61" t="str">
        <f t="shared" si="29"/>
        <v/>
      </c>
    </row>
    <row r="165" spans="1:9" ht="24" customHeight="1" x14ac:dyDescent="0.35">
      <c r="A165" s="9" t="str">
        <f t="shared" si="27"/>
        <v>DI</v>
      </c>
      <c r="B165" s="16">
        <f t="shared" si="30"/>
        <v>45965</v>
      </c>
      <c r="C165" s="13" t="b">
        <f>IF(Invulblad!$D$5="a",IF(VLOOKUP(MOD(B165+33,35),tabel,3)="R","",VLOOKUP(MOD(B165+33,35),tabel,3)),IF(Invulblad!$D$5="b",IF(VLOOKUP(MOD(B165+12,35),tabel,3)="R","",VLOOKUP(MOD(B165+12,35),tabel,3)),IF(Invulblad!$D$5="c",IF(VLOOKUP(MOD(B165+5,35),tabel,3)="R","",VLOOKUP(MOD(B165+5,35),tabel,3)),IF(Invulblad!$D$5="d",IF(VLOOKUP(MOD(B165+19,35),tabel,3)="R","",VLOOKUP(MOD(B165+19,35),tabel,3)),IF(Invulblad!$D$5="e",IF(VLOOKUP(MOD(B165+26,35),tabel,3,0)="R","",VLOOKUP(MOD(B165+26,35),tabel,3,0)))))))</f>
        <v>0</v>
      </c>
      <c r="D165" s="62" t="str">
        <f t="shared" si="28"/>
        <v/>
      </c>
      <c r="F165" s="9" t="str">
        <f t="shared" si="31"/>
        <v>DO</v>
      </c>
      <c r="G165" s="16">
        <f t="shared" si="32"/>
        <v>45995</v>
      </c>
      <c r="H165" s="24" t="b">
        <f>IF(Invulblad!$D$5="a",IF(VLOOKUP(MOD(G165+33,35),tabel,3)="R","",VLOOKUP(MOD(G165+33,35),tabel,3)),IF(Invulblad!$D$5="b",IF(VLOOKUP(MOD(G165+12,35),tabel,3)="R","",VLOOKUP(MOD(G165+12,35),tabel,3)),IF(Invulblad!$D$5="c",IF(VLOOKUP(MOD(G165+5,35),tabel,3)="R","",VLOOKUP(MOD(G165+5,35),tabel,3)),IF(Invulblad!$D$5="d",IF(VLOOKUP(MOD(G165+19,35),tabel,3)="R","",VLOOKUP(MOD(G165+19,35),tabel,3)),IF(Invulblad!$D$5="e",IF(VLOOKUP(MOD(G165+26,35),tabel,3,0)="R","",VLOOKUP(MOD(G165+26,35),tabel,3,0)))))))</f>
        <v>0</v>
      </c>
      <c r="I165" s="61" t="str">
        <f t="shared" si="29"/>
        <v/>
      </c>
    </row>
    <row r="166" spans="1:9" ht="24" customHeight="1" x14ac:dyDescent="0.35">
      <c r="A166" s="9" t="str">
        <f t="shared" si="27"/>
        <v>WO</v>
      </c>
      <c r="B166" s="16">
        <f t="shared" si="30"/>
        <v>45966</v>
      </c>
      <c r="C166" s="13" t="b">
        <f>IF(Invulblad!$D$5="a",IF(VLOOKUP(MOD(B166+33,35),tabel,3)="R","",VLOOKUP(MOD(B166+33,35),tabel,3)),IF(Invulblad!$D$5="b",IF(VLOOKUP(MOD(B166+12,35),tabel,3)="R","",VLOOKUP(MOD(B166+12,35),tabel,3)),IF(Invulblad!$D$5="c",IF(VLOOKUP(MOD(B166+5,35),tabel,3)="R","",VLOOKUP(MOD(B166+5,35),tabel,3)),IF(Invulblad!$D$5="d",IF(VLOOKUP(MOD(B166+19,35),tabel,3)="R","",VLOOKUP(MOD(B166+19,35),tabel,3)),IF(Invulblad!$D$5="e",IF(VLOOKUP(MOD(B166+26,35),tabel,3,0)="R","",VLOOKUP(MOD(B166+26,35),tabel,3,0)))))))</f>
        <v>0</v>
      </c>
      <c r="D166" s="62" t="str">
        <f t="shared" si="28"/>
        <v/>
      </c>
      <c r="F166" s="9" t="str">
        <f t="shared" si="31"/>
        <v>VR</v>
      </c>
      <c r="G166" s="16">
        <f t="shared" si="32"/>
        <v>45996</v>
      </c>
      <c r="H166" s="24" t="b">
        <f>IF(Invulblad!$D$5="a",IF(VLOOKUP(MOD(G166+33,35),tabel,3)="R","",VLOOKUP(MOD(G166+33,35),tabel,3)),IF(Invulblad!$D$5="b",IF(VLOOKUP(MOD(G166+12,35),tabel,3)="R","",VLOOKUP(MOD(G166+12,35),tabel,3)),IF(Invulblad!$D$5="c",IF(VLOOKUP(MOD(G166+5,35),tabel,3)="R","",VLOOKUP(MOD(G166+5,35),tabel,3)),IF(Invulblad!$D$5="d",IF(VLOOKUP(MOD(G166+19,35),tabel,3)="R","",VLOOKUP(MOD(G166+19,35),tabel,3)),IF(Invulblad!$D$5="e",IF(VLOOKUP(MOD(G166+26,35),tabel,3,0)="R","",VLOOKUP(MOD(G166+26,35),tabel,3,0)))))))</f>
        <v>0</v>
      </c>
      <c r="I166" s="61" t="str">
        <f t="shared" si="29"/>
        <v/>
      </c>
    </row>
    <row r="167" spans="1:9" ht="24" customHeight="1" x14ac:dyDescent="0.35">
      <c r="A167" s="9" t="str">
        <f t="shared" si="27"/>
        <v>DO</v>
      </c>
      <c r="B167" s="16">
        <f t="shared" si="30"/>
        <v>45967</v>
      </c>
      <c r="C167" s="13" t="b">
        <f>IF(Invulblad!$D$5="a",IF(VLOOKUP(MOD(B167+33,35),tabel,3)="R","",VLOOKUP(MOD(B167+33,35),tabel,3)),IF(Invulblad!$D$5="b",IF(VLOOKUP(MOD(B167+12,35),tabel,3)="R","",VLOOKUP(MOD(B167+12,35),tabel,3)),IF(Invulblad!$D$5="c",IF(VLOOKUP(MOD(B167+5,35),tabel,3)="R","",VLOOKUP(MOD(B167+5,35),tabel,3)),IF(Invulblad!$D$5="d",IF(VLOOKUP(MOD(B167+19,35),tabel,3)="R","",VLOOKUP(MOD(B167+19,35),tabel,3)),IF(Invulblad!$D$5="e",IF(VLOOKUP(MOD(B167+26,35),tabel,3,0)="R","",VLOOKUP(MOD(B167+26,35),tabel,3,0)))))))</f>
        <v>0</v>
      </c>
      <c r="D167" s="62" t="str">
        <f t="shared" si="28"/>
        <v/>
      </c>
      <c r="F167" s="9" t="str">
        <f t="shared" si="31"/>
        <v>ZA</v>
      </c>
      <c r="G167" s="16">
        <f t="shared" si="32"/>
        <v>45997</v>
      </c>
      <c r="H167" s="24" t="b">
        <f>IF(Invulblad!$D$5="a",IF(VLOOKUP(MOD(G167+33,35),tabel,3)="R","",VLOOKUP(MOD(G167+33,35),tabel,3)),IF(Invulblad!$D$5="b",IF(VLOOKUP(MOD(G167+12,35),tabel,3)="R","",VLOOKUP(MOD(G167+12,35),tabel,3)),IF(Invulblad!$D$5="c",IF(VLOOKUP(MOD(G167+5,35),tabel,3)="R","",VLOOKUP(MOD(G167+5,35),tabel,3)),IF(Invulblad!$D$5="d",IF(VLOOKUP(MOD(G167+19,35),tabel,3)="R","",VLOOKUP(MOD(G167+19,35),tabel,3)),IF(Invulblad!$D$5="e",IF(VLOOKUP(MOD(G167+26,35),tabel,3,0)="R","",VLOOKUP(MOD(G167+26,35),tabel,3,0)))))))</f>
        <v>0</v>
      </c>
      <c r="I167" s="61" t="str">
        <f t="shared" si="29"/>
        <v/>
      </c>
    </row>
    <row r="168" spans="1:9" ht="24" customHeight="1" x14ac:dyDescent="0.35">
      <c r="A168" s="9" t="str">
        <f t="shared" si="27"/>
        <v>VR</v>
      </c>
      <c r="B168" s="16">
        <f t="shared" si="30"/>
        <v>45968</v>
      </c>
      <c r="C168" s="13" t="b">
        <f>IF(Invulblad!$D$5="a",IF(VLOOKUP(MOD(B168+33,35),tabel,3)="R","",VLOOKUP(MOD(B168+33,35),tabel,3)),IF(Invulblad!$D$5="b",IF(VLOOKUP(MOD(B168+12,35),tabel,3)="R","",VLOOKUP(MOD(B168+12,35),tabel,3)),IF(Invulblad!$D$5="c",IF(VLOOKUP(MOD(B168+5,35),tabel,3)="R","",VLOOKUP(MOD(B168+5,35),tabel,3)),IF(Invulblad!$D$5="d",IF(VLOOKUP(MOD(B168+19,35),tabel,3)="R","",VLOOKUP(MOD(B168+19,35),tabel,3)),IF(Invulblad!$D$5="e",IF(VLOOKUP(MOD(B168+26,35),tabel,3,0)="R","",VLOOKUP(MOD(B168+26,35),tabel,3,0)))))))</f>
        <v>0</v>
      </c>
      <c r="D168" s="62" t="str">
        <f t="shared" si="28"/>
        <v/>
      </c>
      <c r="F168" s="9" t="str">
        <f t="shared" si="31"/>
        <v>ZO</v>
      </c>
      <c r="G168" s="16">
        <f t="shared" si="32"/>
        <v>45998</v>
      </c>
      <c r="H168" s="24" t="b">
        <f>IF(Invulblad!$D$5="a",IF(VLOOKUP(MOD(G168+33,35),tabel,3)="R","",VLOOKUP(MOD(G168+33,35),tabel,3)),IF(Invulblad!$D$5="b",IF(VLOOKUP(MOD(G168+12,35),tabel,3)="R","",VLOOKUP(MOD(G168+12,35),tabel,3)),IF(Invulblad!$D$5="c",IF(VLOOKUP(MOD(G168+5,35),tabel,3)="R","",VLOOKUP(MOD(G168+5,35),tabel,3)),IF(Invulblad!$D$5="d",IF(VLOOKUP(MOD(G168+19,35),tabel,3)="R","",VLOOKUP(MOD(G168+19,35),tabel,3)),IF(Invulblad!$D$5="e",IF(VLOOKUP(MOD(G168+26,35),tabel,3,0)="R","",VLOOKUP(MOD(G168+26,35),tabel,3,0)))))))</f>
        <v>0</v>
      </c>
      <c r="I168" s="61" t="str">
        <f t="shared" si="29"/>
        <v/>
      </c>
    </row>
    <row r="169" spans="1:9" ht="24" customHeight="1" x14ac:dyDescent="0.35">
      <c r="A169" s="9" t="str">
        <f t="shared" si="27"/>
        <v>ZA</v>
      </c>
      <c r="B169" s="16">
        <f t="shared" si="30"/>
        <v>45969</v>
      </c>
      <c r="C169" s="13" t="b">
        <f>IF(Invulblad!$D$5="a",IF(VLOOKUP(MOD(B169+33,35),tabel,3)="R","",VLOOKUP(MOD(B169+33,35),tabel,3)),IF(Invulblad!$D$5="b",IF(VLOOKUP(MOD(B169+12,35),tabel,3)="R","",VLOOKUP(MOD(B169+12,35),tabel,3)),IF(Invulblad!$D$5="c",IF(VLOOKUP(MOD(B169+5,35),tabel,3)="R","",VLOOKUP(MOD(B169+5,35),tabel,3)),IF(Invulblad!$D$5="d",IF(VLOOKUP(MOD(B169+19,35),tabel,3)="R","",VLOOKUP(MOD(B169+19,35),tabel,3)),IF(Invulblad!$D$5="e",IF(VLOOKUP(MOD(B169+26,35),tabel,3,0)="R","",VLOOKUP(MOD(B169+26,35),tabel,3,0)))))))</f>
        <v>0</v>
      </c>
      <c r="D169" s="62" t="str">
        <f t="shared" si="28"/>
        <v/>
      </c>
      <c r="F169" s="9" t="str">
        <f t="shared" si="31"/>
        <v>MA</v>
      </c>
      <c r="G169" s="16">
        <f t="shared" si="32"/>
        <v>45999</v>
      </c>
      <c r="H169" s="24" t="b">
        <f>IF(Invulblad!$D$5="a",IF(VLOOKUP(MOD(G169+33,35),tabel,3)="R","",VLOOKUP(MOD(G169+33,35),tabel,3)),IF(Invulblad!$D$5="b",IF(VLOOKUP(MOD(G169+12,35),tabel,3)="R","",VLOOKUP(MOD(G169+12,35),tabel,3)),IF(Invulblad!$D$5="c",IF(VLOOKUP(MOD(G169+5,35),tabel,3)="R","",VLOOKUP(MOD(G169+5,35),tabel,3)),IF(Invulblad!$D$5="d",IF(VLOOKUP(MOD(G169+19,35),tabel,3)="R","",VLOOKUP(MOD(G169+19,35),tabel,3)),IF(Invulblad!$D$5="e",IF(VLOOKUP(MOD(G169+26,35),tabel,3,0)="R","",VLOOKUP(MOD(G169+26,35),tabel,3,0)))))))</f>
        <v>0</v>
      </c>
      <c r="I169" s="61" t="str">
        <f t="shared" si="29"/>
        <v/>
      </c>
    </row>
    <row r="170" spans="1:9" ht="24" customHeight="1" x14ac:dyDescent="0.35">
      <c r="A170" s="9" t="str">
        <f t="shared" si="27"/>
        <v>ZO</v>
      </c>
      <c r="B170" s="16">
        <f t="shared" si="30"/>
        <v>45970</v>
      </c>
      <c r="C170" s="13" t="b">
        <f>IF(Invulblad!$D$5="a",IF(VLOOKUP(MOD(B170+33,35),tabel,3)="R","",VLOOKUP(MOD(B170+33,35),tabel,3)),IF(Invulblad!$D$5="b",IF(VLOOKUP(MOD(B170+12,35),tabel,3)="R","",VLOOKUP(MOD(B170+12,35),tabel,3)),IF(Invulblad!$D$5="c",IF(VLOOKUP(MOD(B170+5,35),tabel,3)="R","",VLOOKUP(MOD(B170+5,35),tabel,3)),IF(Invulblad!$D$5="d",IF(VLOOKUP(MOD(B170+19,35),tabel,3)="R","",VLOOKUP(MOD(B170+19,35),tabel,3)),IF(Invulblad!$D$5="e",IF(VLOOKUP(MOD(B170+26,35),tabel,3,0)="R","",VLOOKUP(MOD(B170+26,35),tabel,3,0)))))))</f>
        <v>0</v>
      </c>
      <c r="D170" s="62" t="str">
        <f t="shared" si="28"/>
        <v/>
      </c>
      <c r="F170" s="9" t="str">
        <f t="shared" si="31"/>
        <v>DI</v>
      </c>
      <c r="G170" s="16">
        <f t="shared" si="32"/>
        <v>46000</v>
      </c>
      <c r="H170" s="24" t="b">
        <f>IF(Invulblad!$D$5="a",IF(VLOOKUP(MOD(G170+33,35),tabel,3)="R","",VLOOKUP(MOD(G170+33,35),tabel,3)),IF(Invulblad!$D$5="b",IF(VLOOKUP(MOD(G170+12,35),tabel,3)="R","",VLOOKUP(MOD(G170+12,35),tabel,3)),IF(Invulblad!$D$5="c",IF(VLOOKUP(MOD(G170+5,35),tabel,3)="R","",VLOOKUP(MOD(G170+5,35),tabel,3)),IF(Invulblad!$D$5="d",IF(VLOOKUP(MOD(G170+19,35),tabel,3)="R","",VLOOKUP(MOD(G170+19,35),tabel,3)),IF(Invulblad!$D$5="e",IF(VLOOKUP(MOD(G170+26,35),tabel,3,0)="R","",VLOOKUP(MOD(G170+26,35),tabel,3,0)))))))</f>
        <v>0</v>
      </c>
      <c r="I170" s="61" t="str">
        <f t="shared" si="29"/>
        <v/>
      </c>
    </row>
    <row r="171" spans="1:9" ht="24" customHeight="1" x14ac:dyDescent="0.35">
      <c r="A171" s="9" t="str">
        <f t="shared" si="27"/>
        <v>MA</v>
      </c>
      <c r="B171" s="16">
        <f t="shared" si="30"/>
        <v>45971</v>
      </c>
      <c r="C171" s="13" t="b">
        <f>IF(Invulblad!$D$5="a",IF(VLOOKUP(MOD(B171+33,35),tabel,3)="R","",VLOOKUP(MOD(B171+33,35),tabel,3)),IF(Invulblad!$D$5="b",IF(VLOOKUP(MOD(B171+12,35),tabel,3)="R","",VLOOKUP(MOD(B171+12,35),tabel,3)),IF(Invulblad!$D$5="c",IF(VLOOKUP(MOD(B171+5,35),tabel,3)="R","",VLOOKUP(MOD(B171+5,35),tabel,3)),IF(Invulblad!$D$5="d",IF(VLOOKUP(MOD(B171+19,35),tabel,3)="R","",VLOOKUP(MOD(B171+19,35),tabel,3)),IF(Invulblad!$D$5="e",IF(VLOOKUP(MOD(B171+26,35),tabel,3,0)="R","",VLOOKUP(MOD(B171+26,35),tabel,3,0)))))))</f>
        <v>0</v>
      </c>
      <c r="D171" s="62" t="str">
        <f t="shared" si="28"/>
        <v/>
      </c>
      <c r="F171" s="9" t="str">
        <f t="shared" si="31"/>
        <v>WO</v>
      </c>
      <c r="G171" s="16">
        <f t="shared" si="32"/>
        <v>46001</v>
      </c>
      <c r="H171" s="24" t="b">
        <f>IF(Invulblad!$D$5="a",IF(VLOOKUP(MOD(G171+33,35),tabel,3)="R","",VLOOKUP(MOD(G171+33,35),tabel,3)),IF(Invulblad!$D$5="b",IF(VLOOKUP(MOD(G171+12,35),tabel,3)="R","",VLOOKUP(MOD(G171+12,35),tabel,3)),IF(Invulblad!$D$5="c",IF(VLOOKUP(MOD(G171+5,35),tabel,3)="R","",VLOOKUP(MOD(G171+5,35),tabel,3)),IF(Invulblad!$D$5="d",IF(VLOOKUP(MOD(G171+19,35),tabel,3)="R","",VLOOKUP(MOD(G171+19,35),tabel,3)),IF(Invulblad!$D$5="e",IF(VLOOKUP(MOD(G171+26,35),tabel,3,0)="R","",VLOOKUP(MOD(G171+26,35),tabel,3,0)))))))</f>
        <v>0</v>
      </c>
      <c r="I171" s="61" t="str">
        <f t="shared" si="29"/>
        <v/>
      </c>
    </row>
    <row r="172" spans="1:9" ht="24" customHeight="1" x14ac:dyDescent="0.35">
      <c r="A172" s="9" t="str">
        <f t="shared" si="27"/>
        <v>DI</v>
      </c>
      <c r="B172" s="16">
        <f t="shared" si="30"/>
        <v>45972</v>
      </c>
      <c r="C172" s="13" t="b">
        <f>IF(Invulblad!$D$5="a",IF(VLOOKUP(MOD(B172+33,35),tabel,3)="R","",VLOOKUP(MOD(B172+33,35),tabel,3)),IF(Invulblad!$D$5="b",IF(VLOOKUP(MOD(B172+12,35),tabel,3)="R","",VLOOKUP(MOD(B172+12,35),tabel,3)),IF(Invulblad!$D$5="c",IF(VLOOKUP(MOD(B172+5,35),tabel,3)="R","",VLOOKUP(MOD(B172+5,35),tabel,3)),IF(Invulblad!$D$5="d",IF(VLOOKUP(MOD(B172+19,35),tabel,3)="R","",VLOOKUP(MOD(B172+19,35),tabel,3)),IF(Invulblad!$D$5="e",IF(VLOOKUP(MOD(B172+26,35),tabel,3,0)="R","",VLOOKUP(MOD(B172+26,35),tabel,3,0)))))))</f>
        <v>0</v>
      </c>
      <c r="D172" s="62" t="str">
        <f t="shared" si="28"/>
        <v>Wapenstilstand</v>
      </c>
      <c r="F172" s="9" t="str">
        <f t="shared" si="31"/>
        <v>DO</v>
      </c>
      <c r="G172" s="16">
        <f t="shared" si="32"/>
        <v>46002</v>
      </c>
      <c r="H172" s="24" t="b">
        <f>IF(Invulblad!$D$5="a",IF(VLOOKUP(MOD(G172+33,35),tabel,3)="R","",VLOOKUP(MOD(G172+33,35),tabel,3)),IF(Invulblad!$D$5="b",IF(VLOOKUP(MOD(G172+12,35),tabel,3)="R","",VLOOKUP(MOD(G172+12,35),tabel,3)),IF(Invulblad!$D$5="c",IF(VLOOKUP(MOD(G172+5,35),tabel,3)="R","",VLOOKUP(MOD(G172+5,35),tabel,3)),IF(Invulblad!$D$5="d",IF(VLOOKUP(MOD(G172+19,35),tabel,3)="R","",VLOOKUP(MOD(G172+19,35),tabel,3)),IF(Invulblad!$D$5="e",IF(VLOOKUP(MOD(G172+26,35),tabel,3,0)="R","",VLOOKUP(MOD(G172+26,35),tabel,3,0)))))))</f>
        <v>0</v>
      </c>
      <c r="I172" s="61" t="str">
        <f t="shared" si="29"/>
        <v/>
      </c>
    </row>
    <row r="173" spans="1:9" ht="24" customHeight="1" x14ac:dyDescent="0.35">
      <c r="A173" s="9" t="str">
        <f t="shared" si="27"/>
        <v>WO</v>
      </c>
      <c r="B173" s="16">
        <f t="shared" si="30"/>
        <v>45973</v>
      </c>
      <c r="C173" s="13" t="b">
        <f>IF(Invulblad!$D$5="a",IF(VLOOKUP(MOD(B173+33,35),tabel,3)="R","",VLOOKUP(MOD(B173+33,35),tabel,3)),IF(Invulblad!$D$5="b",IF(VLOOKUP(MOD(B173+12,35),tabel,3)="R","",VLOOKUP(MOD(B173+12,35),tabel,3)),IF(Invulblad!$D$5="c",IF(VLOOKUP(MOD(B173+5,35),tabel,3)="R","",VLOOKUP(MOD(B173+5,35),tabel,3)),IF(Invulblad!$D$5="d",IF(VLOOKUP(MOD(B173+19,35),tabel,3)="R","",VLOOKUP(MOD(B173+19,35),tabel,3)),IF(Invulblad!$D$5="e",IF(VLOOKUP(MOD(B173+26,35),tabel,3,0)="R","",VLOOKUP(MOD(B173+26,35),tabel,3,0)))))))</f>
        <v>0</v>
      </c>
      <c r="D173" s="62" t="str">
        <f t="shared" si="28"/>
        <v/>
      </c>
      <c r="F173" s="9" t="str">
        <f t="shared" si="31"/>
        <v>VR</v>
      </c>
      <c r="G173" s="16">
        <f t="shared" si="32"/>
        <v>46003</v>
      </c>
      <c r="H173" s="24" t="b">
        <f>IF(Invulblad!$D$5="a",IF(VLOOKUP(MOD(G173+33,35),tabel,3)="R","",VLOOKUP(MOD(G173+33,35),tabel,3)),IF(Invulblad!$D$5="b",IF(VLOOKUP(MOD(G173+12,35),tabel,3)="R","",VLOOKUP(MOD(G173+12,35),tabel,3)),IF(Invulblad!$D$5="c",IF(VLOOKUP(MOD(G173+5,35),tabel,3)="R","",VLOOKUP(MOD(G173+5,35),tabel,3)),IF(Invulblad!$D$5="d",IF(VLOOKUP(MOD(G173+19,35),tabel,3)="R","",VLOOKUP(MOD(G173+19,35),tabel,3)),IF(Invulblad!$D$5="e",IF(VLOOKUP(MOD(G173+26,35),tabel,3,0)="R","",VLOOKUP(MOD(G173+26,35),tabel,3,0)))))))</f>
        <v>0</v>
      </c>
      <c r="I173" s="61" t="str">
        <f t="shared" si="29"/>
        <v/>
      </c>
    </row>
    <row r="174" spans="1:9" ht="24" customHeight="1" x14ac:dyDescent="0.35">
      <c r="A174" s="9" t="str">
        <f t="shared" si="27"/>
        <v>DO</v>
      </c>
      <c r="B174" s="16">
        <f t="shared" si="30"/>
        <v>45974</v>
      </c>
      <c r="C174" s="13" t="b">
        <f>IF(Invulblad!$D$5="a",IF(VLOOKUP(MOD(B174+33,35),tabel,3)="R","",VLOOKUP(MOD(B174+33,35),tabel,3)),IF(Invulblad!$D$5="b",IF(VLOOKUP(MOD(B174+12,35),tabel,3)="R","",VLOOKUP(MOD(B174+12,35),tabel,3)),IF(Invulblad!$D$5="c",IF(VLOOKUP(MOD(B174+5,35),tabel,3)="R","",VLOOKUP(MOD(B174+5,35),tabel,3)),IF(Invulblad!$D$5="d",IF(VLOOKUP(MOD(B174+19,35),tabel,3)="R","",VLOOKUP(MOD(B174+19,35),tabel,3)),IF(Invulblad!$D$5="e",IF(VLOOKUP(MOD(B174+26,35),tabel,3,0)="R","",VLOOKUP(MOD(B174+26,35),tabel,3,0)))))))</f>
        <v>0</v>
      </c>
      <c r="D174" s="62" t="str">
        <f t="shared" si="28"/>
        <v/>
      </c>
      <c r="F174" s="9" t="str">
        <f t="shared" si="31"/>
        <v>ZA</v>
      </c>
      <c r="G174" s="16">
        <f t="shared" si="32"/>
        <v>46004</v>
      </c>
      <c r="H174" s="24" t="b">
        <f>IF(Invulblad!$D$5="a",IF(VLOOKUP(MOD(G174+33,35),tabel,3)="R","",VLOOKUP(MOD(G174+33,35),tabel,3)),IF(Invulblad!$D$5="b",IF(VLOOKUP(MOD(G174+12,35),tabel,3)="R","",VLOOKUP(MOD(G174+12,35),tabel,3)),IF(Invulblad!$D$5="c",IF(VLOOKUP(MOD(G174+5,35),tabel,3)="R","",VLOOKUP(MOD(G174+5,35),tabel,3)),IF(Invulblad!$D$5="d",IF(VLOOKUP(MOD(G174+19,35),tabel,3)="R","",VLOOKUP(MOD(G174+19,35),tabel,3)),IF(Invulblad!$D$5="e",IF(VLOOKUP(MOD(G174+26,35),tabel,3,0)="R","",VLOOKUP(MOD(G174+26,35),tabel,3,0)))))))</f>
        <v>0</v>
      </c>
      <c r="I174" s="61" t="str">
        <f t="shared" si="29"/>
        <v/>
      </c>
    </row>
    <row r="175" spans="1:9" ht="24" customHeight="1" x14ac:dyDescent="0.35">
      <c r="A175" s="9" t="str">
        <f t="shared" si="27"/>
        <v>VR</v>
      </c>
      <c r="B175" s="16">
        <f t="shared" si="30"/>
        <v>45975</v>
      </c>
      <c r="C175" s="13" t="b">
        <f>IF(Invulblad!$D$5="a",IF(VLOOKUP(MOD(B175+33,35),tabel,3)="R","",VLOOKUP(MOD(B175+33,35),tabel,3)),IF(Invulblad!$D$5="b",IF(VLOOKUP(MOD(B175+12,35),tabel,3)="R","",VLOOKUP(MOD(B175+12,35),tabel,3)),IF(Invulblad!$D$5="c",IF(VLOOKUP(MOD(B175+5,35),tabel,3)="R","",VLOOKUP(MOD(B175+5,35),tabel,3)),IF(Invulblad!$D$5="d",IF(VLOOKUP(MOD(B175+19,35),tabel,3)="R","",VLOOKUP(MOD(B175+19,35),tabel,3)),IF(Invulblad!$D$5="e",IF(VLOOKUP(MOD(B175+26,35),tabel,3,0)="R","",VLOOKUP(MOD(B175+26,35),tabel,3,0)))))))</f>
        <v>0</v>
      </c>
      <c r="D175" s="62" t="str">
        <f t="shared" si="28"/>
        <v/>
      </c>
      <c r="F175" s="9" t="str">
        <f t="shared" si="31"/>
        <v>ZO</v>
      </c>
      <c r="G175" s="16">
        <f t="shared" si="32"/>
        <v>46005</v>
      </c>
      <c r="H175" s="24" t="b">
        <f>IF(Invulblad!$D$5="a",IF(VLOOKUP(MOD(G175+33,35),tabel,3)="R","",VLOOKUP(MOD(G175+33,35),tabel,3)),IF(Invulblad!$D$5="b",IF(VLOOKUP(MOD(G175+12,35),tabel,3)="R","",VLOOKUP(MOD(G175+12,35),tabel,3)),IF(Invulblad!$D$5="c",IF(VLOOKUP(MOD(G175+5,35),tabel,3)="R","",VLOOKUP(MOD(G175+5,35),tabel,3)),IF(Invulblad!$D$5="d",IF(VLOOKUP(MOD(G175+19,35),tabel,3)="R","",VLOOKUP(MOD(G175+19,35),tabel,3)),IF(Invulblad!$D$5="e",IF(VLOOKUP(MOD(G175+26,35),tabel,3,0)="R","",VLOOKUP(MOD(G175+26,35),tabel,3,0)))))))</f>
        <v>0</v>
      </c>
      <c r="I175" s="61" t="str">
        <f t="shared" si="29"/>
        <v/>
      </c>
    </row>
    <row r="176" spans="1:9" ht="24" customHeight="1" x14ac:dyDescent="0.35">
      <c r="A176" s="9" t="str">
        <f t="shared" si="27"/>
        <v>ZA</v>
      </c>
      <c r="B176" s="16">
        <f t="shared" si="30"/>
        <v>45976</v>
      </c>
      <c r="C176" s="13" t="b">
        <f>IF(Invulblad!$D$5="a",IF(VLOOKUP(MOD(B176+33,35),tabel,3)="R","",VLOOKUP(MOD(B176+33,35),tabel,3)),IF(Invulblad!$D$5="b",IF(VLOOKUP(MOD(B176+12,35),tabel,3)="R","",VLOOKUP(MOD(B176+12,35),tabel,3)),IF(Invulblad!$D$5="c",IF(VLOOKUP(MOD(B176+5,35),tabel,3)="R","",VLOOKUP(MOD(B176+5,35),tabel,3)),IF(Invulblad!$D$5="d",IF(VLOOKUP(MOD(B176+19,35),tabel,3)="R","",VLOOKUP(MOD(B176+19,35),tabel,3)),IF(Invulblad!$D$5="e",IF(VLOOKUP(MOD(B176+26,35),tabel,3,0)="R","",VLOOKUP(MOD(B176+26,35),tabel,3,0)))))))</f>
        <v>0</v>
      </c>
      <c r="D176" s="62" t="str">
        <f t="shared" si="28"/>
        <v/>
      </c>
      <c r="F176" s="9" t="str">
        <f t="shared" si="31"/>
        <v>MA</v>
      </c>
      <c r="G176" s="16">
        <f t="shared" si="32"/>
        <v>46006</v>
      </c>
      <c r="H176" s="24" t="b">
        <f>IF(Invulblad!$D$5="a",IF(VLOOKUP(MOD(G176+33,35),tabel,3)="R","",VLOOKUP(MOD(G176+33,35),tabel,3)),IF(Invulblad!$D$5="b",IF(VLOOKUP(MOD(G176+12,35),tabel,3)="R","",VLOOKUP(MOD(G176+12,35),tabel,3)),IF(Invulblad!$D$5="c",IF(VLOOKUP(MOD(G176+5,35),tabel,3)="R","",VLOOKUP(MOD(G176+5,35),tabel,3)),IF(Invulblad!$D$5="d",IF(VLOOKUP(MOD(G176+19,35),tabel,3)="R","",VLOOKUP(MOD(G176+19,35),tabel,3)),IF(Invulblad!$D$5="e",IF(VLOOKUP(MOD(G176+26,35),tabel,3,0)="R","",VLOOKUP(MOD(G176+26,35),tabel,3,0)))))))</f>
        <v>0</v>
      </c>
      <c r="I176" s="61" t="str">
        <f t="shared" si="29"/>
        <v/>
      </c>
    </row>
    <row r="177" spans="1:9" ht="24" customHeight="1" x14ac:dyDescent="0.35">
      <c r="A177" s="9" t="str">
        <f t="shared" si="27"/>
        <v>ZO</v>
      </c>
      <c r="B177" s="16">
        <f t="shared" si="30"/>
        <v>45977</v>
      </c>
      <c r="C177" s="13" t="b">
        <f>IF(Invulblad!$D$5="a",IF(VLOOKUP(MOD(B177+33,35),tabel,3)="R","",VLOOKUP(MOD(B177+33,35),tabel,3)),IF(Invulblad!$D$5="b",IF(VLOOKUP(MOD(B177+12,35),tabel,3)="R","",VLOOKUP(MOD(B177+12,35),tabel,3)),IF(Invulblad!$D$5="c",IF(VLOOKUP(MOD(B177+5,35),tabel,3)="R","",VLOOKUP(MOD(B177+5,35),tabel,3)),IF(Invulblad!$D$5="d",IF(VLOOKUP(MOD(B177+19,35),tabel,3)="R","",VLOOKUP(MOD(B177+19,35),tabel,3)),IF(Invulblad!$D$5="e",IF(VLOOKUP(MOD(B177+26,35),tabel,3,0)="R","",VLOOKUP(MOD(B177+26,35),tabel,3,0)))))))</f>
        <v>0</v>
      </c>
      <c r="D177" s="62" t="str">
        <f t="shared" si="28"/>
        <v/>
      </c>
      <c r="F177" s="9" t="str">
        <f t="shared" si="31"/>
        <v>DI</v>
      </c>
      <c r="G177" s="16">
        <f t="shared" si="32"/>
        <v>46007</v>
      </c>
      <c r="H177" s="24" t="b">
        <f>IF(Invulblad!$D$5="a",IF(VLOOKUP(MOD(G177+33,35),tabel,3)="R","",VLOOKUP(MOD(G177+33,35),tabel,3)),IF(Invulblad!$D$5="b",IF(VLOOKUP(MOD(G177+12,35),tabel,3)="R","",VLOOKUP(MOD(G177+12,35),tabel,3)),IF(Invulblad!$D$5="c",IF(VLOOKUP(MOD(G177+5,35),tabel,3)="R","",VLOOKUP(MOD(G177+5,35),tabel,3)),IF(Invulblad!$D$5="d",IF(VLOOKUP(MOD(G177+19,35),tabel,3)="R","",VLOOKUP(MOD(G177+19,35),tabel,3)),IF(Invulblad!$D$5="e",IF(VLOOKUP(MOD(G177+26,35),tabel,3,0)="R","",VLOOKUP(MOD(G177+26,35),tabel,3,0)))))))</f>
        <v>0</v>
      </c>
      <c r="I177" s="61" t="str">
        <f t="shared" si="29"/>
        <v/>
      </c>
    </row>
    <row r="178" spans="1:9" ht="24" customHeight="1" x14ac:dyDescent="0.35">
      <c r="A178" s="9" t="str">
        <f t="shared" si="27"/>
        <v>MA</v>
      </c>
      <c r="B178" s="16">
        <f t="shared" si="30"/>
        <v>45978</v>
      </c>
      <c r="C178" s="13" t="b">
        <f>IF(Invulblad!$D$5="a",IF(VLOOKUP(MOD(B178+33,35),tabel,3)="R","",VLOOKUP(MOD(B178+33,35),tabel,3)),IF(Invulblad!$D$5="b",IF(VLOOKUP(MOD(B178+12,35),tabel,3)="R","",VLOOKUP(MOD(B178+12,35),tabel,3)),IF(Invulblad!$D$5="c",IF(VLOOKUP(MOD(B178+5,35),tabel,3)="R","",VLOOKUP(MOD(B178+5,35),tabel,3)),IF(Invulblad!$D$5="d",IF(VLOOKUP(MOD(B178+19,35),tabel,3)="R","",VLOOKUP(MOD(B178+19,35),tabel,3)),IF(Invulblad!$D$5="e",IF(VLOOKUP(MOD(B178+26,35),tabel,3,0)="R","",VLOOKUP(MOD(B178+26,35),tabel,3,0)))))))</f>
        <v>0</v>
      </c>
      <c r="D178" s="62" t="str">
        <f t="shared" si="28"/>
        <v/>
      </c>
      <c r="F178" s="9" t="str">
        <f t="shared" si="31"/>
        <v>WO</v>
      </c>
      <c r="G178" s="16">
        <f t="shared" si="32"/>
        <v>46008</v>
      </c>
      <c r="H178" s="24" t="b">
        <f>IF(Invulblad!$D$5="a",IF(VLOOKUP(MOD(G178+33,35),tabel,3)="R","",VLOOKUP(MOD(G178+33,35),tabel,3)),IF(Invulblad!$D$5="b",IF(VLOOKUP(MOD(G178+12,35),tabel,3)="R","",VLOOKUP(MOD(G178+12,35),tabel,3)),IF(Invulblad!$D$5="c",IF(VLOOKUP(MOD(G178+5,35),tabel,3)="R","",VLOOKUP(MOD(G178+5,35),tabel,3)),IF(Invulblad!$D$5="d",IF(VLOOKUP(MOD(G178+19,35),tabel,3)="R","",VLOOKUP(MOD(G178+19,35),tabel,3)),IF(Invulblad!$D$5="e",IF(VLOOKUP(MOD(G178+26,35),tabel,3,0)="R","",VLOOKUP(MOD(G178+26,35),tabel,3,0)))))))</f>
        <v>0</v>
      </c>
      <c r="I178" s="61" t="str">
        <f t="shared" si="29"/>
        <v/>
      </c>
    </row>
    <row r="179" spans="1:9" ht="24" customHeight="1" x14ac:dyDescent="0.35">
      <c r="A179" s="9" t="str">
        <f t="shared" si="27"/>
        <v>DI</v>
      </c>
      <c r="B179" s="16">
        <f t="shared" si="30"/>
        <v>45979</v>
      </c>
      <c r="C179" s="13" t="b">
        <f>IF(Invulblad!$D$5="a",IF(VLOOKUP(MOD(B179+33,35),tabel,3)="R","",VLOOKUP(MOD(B179+33,35),tabel,3)),IF(Invulblad!$D$5="b",IF(VLOOKUP(MOD(B179+12,35),tabel,3)="R","",VLOOKUP(MOD(B179+12,35),tabel,3)),IF(Invulblad!$D$5="c",IF(VLOOKUP(MOD(B179+5,35),tabel,3)="R","",VLOOKUP(MOD(B179+5,35),tabel,3)),IF(Invulblad!$D$5="d",IF(VLOOKUP(MOD(B179+19,35),tabel,3)="R","",VLOOKUP(MOD(B179+19,35),tabel,3)),IF(Invulblad!$D$5="e",IF(VLOOKUP(MOD(B179+26,35),tabel,3,0)="R","",VLOOKUP(MOD(B179+26,35),tabel,3,0)))))))</f>
        <v>0</v>
      </c>
      <c r="D179" s="62" t="str">
        <f t="shared" si="28"/>
        <v/>
      </c>
      <c r="F179" s="9" t="str">
        <f t="shared" si="31"/>
        <v>DO</v>
      </c>
      <c r="G179" s="16">
        <f t="shared" si="32"/>
        <v>46009</v>
      </c>
      <c r="H179" s="24" t="b">
        <f>IF(Invulblad!$D$5="a",IF(VLOOKUP(MOD(G179+33,35),tabel,3)="R","",VLOOKUP(MOD(G179+33,35),tabel,3)),IF(Invulblad!$D$5="b",IF(VLOOKUP(MOD(G179+12,35),tabel,3)="R","",VLOOKUP(MOD(G179+12,35),tabel,3)),IF(Invulblad!$D$5="c",IF(VLOOKUP(MOD(G179+5,35),tabel,3)="R","",VLOOKUP(MOD(G179+5,35),tabel,3)),IF(Invulblad!$D$5="d",IF(VLOOKUP(MOD(G179+19,35),tabel,3)="R","",VLOOKUP(MOD(G179+19,35),tabel,3)),IF(Invulblad!$D$5="e",IF(VLOOKUP(MOD(G179+26,35),tabel,3,0)="R","",VLOOKUP(MOD(G179+26,35),tabel,3,0)))))))</f>
        <v>0</v>
      </c>
      <c r="I179" s="61" t="str">
        <f t="shared" si="29"/>
        <v/>
      </c>
    </row>
    <row r="180" spans="1:9" ht="24" customHeight="1" x14ac:dyDescent="0.35">
      <c r="A180" s="9" t="str">
        <f t="shared" si="27"/>
        <v>WO</v>
      </c>
      <c r="B180" s="16">
        <f t="shared" si="30"/>
        <v>45980</v>
      </c>
      <c r="C180" s="13" t="b">
        <f>IF(Invulblad!$D$5="a",IF(VLOOKUP(MOD(B180+33,35),tabel,3)="R","",VLOOKUP(MOD(B180+33,35),tabel,3)),IF(Invulblad!$D$5="b",IF(VLOOKUP(MOD(B180+12,35),tabel,3)="R","",VLOOKUP(MOD(B180+12,35),tabel,3)),IF(Invulblad!$D$5="c",IF(VLOOKUP(MOD(B180+5,35),tabel,3)="R","",VLOOKUP(MOD(B180+5,35),tabel,3)),IF(Invulblad!$D$5="d",IF(VLOOKUP(MOD(B180+19,35),tabel,3)="R","",VLOOKUP(MOD(B180+19,35),tabel,3)),IF(Invulblad!$D$5="e",IF(VLOOKUP(MOD(B180+26,35),tabel,3,0)="R","",VLOOKUP(MOD(B180+26,35),tabel,3,0)))))))</f>
        <v>0</v>
      </c>
      <c r="D180" s="62" t="str">
        <f t="shared" si="28"/>
        <v/>
      </c>
      <c r="F180" s="9" t="str">
        <f t="shared" si="31"/>
        <v>VR</v>
      </c>
      <c r="G180" s="16">
        <f t="shared" si="32"/>
        <v>46010</v>
      </c>
      <c r="H180" s="24" t="b">
        <f>IF(Invulblad!$D$5="a",IF(VLOOKUP(MOD(G180+33,35),tabel,3)="R","",VLOOKUP(MOD(G180+33,35),tabel,3)),IF(Invulblad!$D$5="b",IF(VLOOKUP(MOD(G180+12,35),tabel,3)="R","",VLOOKUP(MOD(G180+12,35),tabel,3)),IF(Invulblad!$D$5="c",IF(VLOOKUP(MOD(G180+5,35),tabel,3)="R","",VLOOKUP(MOD(G180+5,35),tabel,3)),IF(Invulblad!$D$5="d",IF(VLOOKUP(MOD(G180+19,35),tabel,3)="R","",VLOOKUP(MOD(G180+19,35),tabel,3)),IF(Invulblad!$D$5="e",IF(VLOOKUP(MOD(G180+26,35),tabel,3,0)="R","",VLOOKUP(MOD(G180+26,35),tabel,3,0)))))))</f>
        <v>0</v>
      </c>
      <c r="I180" s="61" t="str">
        <f t="shared" si="29"/>
        <v/>
      </c>
    </row>
    <row r="181" spans="1:9" ht="24" customHeight="1" x14ac:dyDescent="0.35">
      <c r="A181" s="9" t="str">
        <f t="shared" si="27"/>
        <v>DO</v>
      </c>
      <c r="B181" s="16">
        <f t="shared" si="30"/>
        <v>45981</v>
      </c>
      <c r="C181" s="13" t="b">
        <f>IF(Invulblad!$D$5="a",IF(VLOOKUP(MOD(B181+33,35),tabel,3)="R","",VLOOKUP(MOD(B181+33,35),tabel,3)),IF(Invulblad!$D$5="b",IF(VLOOKUP(MOD(B181+12,35),tabel,3)="R","",VLOOKUP(MOD(B181+12,35),tabel,3)),IF(Invulblad!$D$5="c",IF(VLOOKUP(MOD(B181+5,35),tabel,3)="R","",VLOOKUP(MOD(B181+5,35),tabel,3)),IF(Invulblad!$D$5="d",IF(VLOOKUP(MOD(B181+19,35),tabel,3)="R","",VLOOKUP(MOD(B181+19,35),tabel,3)),IF(Invulblad!$D$5="e",IF(VLOOKUP(MOD(B181+26,35),tabel,3,0)="R","",VLOOKUP(MOD(B181+26,35),tabel,3,0)))))))</f>
        <v>0</v>
      </c>
      <c r="D181" s="62" t="str">
        <f t="shared" si="28"/>
        <v/>
      </c>
      <c r="F181" s="9" t="str">
        <f t="shared" si="31"/>
        <v>ZA</v>
      </c>
      <c r="G181" s="16">
        <f t="shared" si="32"/>
        <v>46011</v>
      </c>
      <c r="H181" s="24" t="b">
        <f>IF(Invulblad!$D$5="a",IF(VLOOKUP(MOD(G181+33,35),tabel,3)="R","",VLOOKUP(MOD(G181+33,35),tabel,3)),IF(Invulblad!$D$5="b",IF(VLOOKUP(MOD(G181+12,35),tabel,3)="R","",VLOOKUP(MOD(G181+12,35),tabel,3)),IF(Invulblad!$D$5="c",IF(VLOOKUP(MOD(G181+5,35),tabel,3)="R","",VLOOKUP(MOD(G181+5,35),tabel,3)),IF(Invulblad!$D$5="d",IF(VLOOKUP(MOD(G181+19,35),tabel,3)="R","",VLOOKUP(MOD(G181+19,35),tabel,3)),IF(Invulblad!$D$5="e",IF(VLOOKUP(MOD(G181+26,35),tabel,3,0)="R","",VLOOKUP(MOD(G181+26,35),tabel,3,0)))))))</f>
        <v>0</v>
      </c>
      <c r="I181" s="61" t="str">
        <f t="shared" si="29"/>
        <v/>
      </c>
    </row>
    <row r="182" spans="1:9" ht="24" customHeight="1" x14ac:dyDescent="0.35">
      <c r="A182" s="9" t="str">
        <f t="shared" si="27"/>
        <v>VR</v>
      </c>
      <c r="B182" s="16">
        <f t="shared" si="30"/>
        <v>45982</v>
      </c>
      <c r="C182" s="13" t="b">
        <f>IF(Invulblad!$D$5="a",IF(VLOOKUP(MOD(B182+33,35),tabel,3)="R","",VLOOKUP(MOD(B182+33,35),tabel,3)),IF(Invulblad!$D$5="b",IF(VLOOKUP(MOD(B182+12,35),tabel,3)="R","",VLOOKUP(MOD(B182+12,35),tabel,3)),IF(Invulblad!$D$5="c",IF(VLOOKUP(MOD(B182+5,35),tabel,3)="R","",VLOOKUP(MOD(B182+5,35),tabel,3)),IF(Invulblad!$D$5="d",IF(VLOOKUP(MOD(B182+19,35),tabel,3)="R","",VLOOKUP(MOD(B182+19,35),tabel,3)),IF(Invulblad!$D$5="e",IF(VLOOKUP(MOD(B182+26,35),tabel,3,0)="R","",VLOOKUP(MOD(B182+26,35),tabel,3,0)))))))</f>
        <v>0</v>
      </c>
      <c r="D182" s="62" t="str">
        <f t="shared" si="28"/>
        <v/>
      </c>
      <c r="F182" s="9" t="str">
        <f t="shared" si="31"/>
        <v>ZO</v>
      </c>
      <c r="G182" s="16">
        <f t="shared" si="32"/>
        <v>46012</v>
      </c>
      <c r="H182" s="24" t="b">
        <f>IF(Invulblad!$D$5="a",IF(VLOOKUP(MOD(G182+33,35),tabel,3)="R","",VLOOKUP(MOD(G182+33,35),tabel,3)),IF(Invulblad!$D$5="b",IF(VLOOKUP(MOD(G182+12,35),tabel,3)="R","",VLOOKUP(MOD(G182+12,35),tabel,3)),IF(Invulblad!$D$5="c",IF(VLOOKUP(MOD(G182+5,35),tabel,3)="R","",VLOOKUP(MOD(G182+5,35),tabel,3)),IF(Invulblad!$D$5="d",IF(VLOOKUP(MOD(G182+19,35),tabel,3)="R","",VLOOKUP(MOD(G182+19,35),tabel,3)),IF(Invulblad!$D$5="e",IF(VLOOKUP(MOD(G182+26,35),tabel,3,0)="R","",VLOOKUP(MOD(G182+26,35),tabel,3,0)))))))</f>
        <v>0</v>
      </c>
      <c r="I182" s="61" t="str">
        <f t="shared" si="29"/>
        <v/>
      </c>
    </row>
    <row r="183" spans="1:9" ht="24" customHeight="1" x14ac:dyDescent="0.35">
      <c r="A183" s="9" t="str">
        <f t="shared" si="27"/>
        <v>ZA</v>
      </c>
      <c r="B183" s="16">
        <f t="shared" si="30"/>
        <v>45983</v>
      </c>
      <c r="C183" s="13" t="b">
        <f>IF(Invulblad!$D$5="a",IF(VLOOKUP(MOD(B183+33,35),tabel,3)="R","",VLOOKUP(MOD(B183+33,35),tabel,3)),IF(Invulblad!$D$5="b",IF(VLOOKUP(MOD(B183+12,35),tabel,3)="R","",VLOOKUP(MOD(B183+12,35),tabel,3)),IF(Invulblad!$D$5="c",IF(VLOOKUP(MOD(B183+5,35),tabel,3)="R","",VLOOKUP(MOD(B183+5,35),tabel,3)),IF(Invulblad!$D$5="d",IF(VLOOKUP(MOD(B183+19,35),tabel,3)="R","",VLOOKUP(MOD(B183+19,35),tabel,3)),IF(Invulblad!$D$5="e",IF(VLOOKUP(MOD(B183+26,35),tabel,3,0)="R","",VLOOKUP(MOD(B183+26,35),tabel,3,0)))))))</f>
        <v>0</v>
      </c>
      <c r="D183" s="62" t="str">
        <f t="shared" si="28"/>
        <v/>
      </c>
      <c r="F183" s="9" t="str">
        <f t="shared" si="31"/>
        <v>MA</v>
      </c>
      <c r="G183" s="16">
        <f t="shared" si="32"/>
        <v>46013</v>
      </c>
      <c r="H183" s="24" t="b">
        <f>IF(Invulblad!$D$5="a",IF(VLOOKUP(MOD(G183+33,35),tabel,3)="R","",VLOOKUP(MOD(G183+33,35),tabel,3)),IF(Invulblad!$D$5="b",IF(VLOOKUP(MOD(G183+12,35),tabel,3)="R","",VLOOKUP(MOD(G183+12,35),tabel,3)),IF(Invulblad!$D$5="c",IF(VLOOKUP(MOD(G183+5,35),tabel,3)="R","",VLOOKUP(MOD(G183+5,35),tabel,3)),IF(Invulblad!$D$5="d",IF(VLOOKUP(MOD(G183+19,35),tabel,3)="R","",VLOOKUP(MOD(G183+19,35),tabel,3)),IF(Invulblad!$D$5="e",IF(VLOOKUP(MOD(G183+26,35),tabel,3,0)="R","",VLOOKUP(MOD(G183+26,35),tabel,3,0)))))))</f>
        <v>0</v>
      </c>
      <c r="I183" s="61" t="str">
        <f t="shared" si="29"/>
        <v/>
      </c>
    </row>
    <row r="184" spans="1:9" ht="24" customHeight="1" x14ac:dyDescent="0.35">
      <c r="A184" s="9" t="str">
        <f t="shared" si="27"/>
        <v>ZO</v>
      </c>
      <c r="B184" s="16">
        <f t="shared" si="30"/>
        <v>45984</v>
      </c>
      <c r="C184" s="13" t="b">
        <f>IF(Invulblad!$D$5="a",IF(VLOOKUP(MOD(B184+33,35),tabel,3)="R","",VLOOKUP(MOD(B184+33,35),tabel,3)),IF(Invulblad!$D$5="b",IF(VLOOKUP(MOD(B184+12,35),tabel,3)="R","",VLOOKUP(MOD(B184+12,35),tabel,3)),IF(Invulblad!$D$5="c",IF(VLOOKUP(MOD(B184+5,35),tabel,3)="R","",VLOOKUP(MOD(B184+5,35),tabel,3)),IF(Invulblad!$D$5="d",IF(VLOOKUP(MOD(B184+19,35),tabel,3)="R","",VLOOKUP(MOD(B184+19,35),tabel,3)),IF(Invulblad!$D$5="e",IF(VLOOKUP(MOD(B184+26,35),tabel,3,0)="R","",VLOOKUP(MOD(B184+26,35),tabel,3,0)))))))</f>
        <v>0</v>
      </c>
      <c r="D184" s="62" t="str">
        <f t="shared" si="28"/>
        <v/>
      </c>
      <c r="F184" s="9" t="str">
        <f t="shared" si="31"/>
        <v>DI</v>
      </c>
      <c r="G184" s="16">
        <f t="shared" si="32"/>
        <v>46014</v>
      </c>
      <c r="H184" s="24" t="b">
        <f>IF(Invulblad!$D$5="a",IF(VLOOKUP(MOD(G184+33,35),tabel,3)="R","",VLOOKUP(MOD(G184+33,35),tabel,3)),IF(Invulblad!$D$5="b",IF(VLOOKUP(MOD(G184+12,35),tabel,3)="R","",VLOOKUP(MOD(G184+12,35),tabel,3)),IF(Invulblad!$D$5="c",IF(VLOOKUP(MOD(G184+5,35),tabel,3)="R","",VLOOKUP(MOD(G184+5,35),tabel,3)),IF(Invulblad!$D$5="d",IF(VLOOKUP(MOD(G184+19,35),tabel,3)="R","",VLOOKUP(MOD(G184+19,35),tabel,3)),IF(Invulblad!$D$5="e",IF(VLOOKUP(MOD(G184+26,35),tabel,3,0)="R","",VLOOKUP(MOD(G184+26,35),tabel,3,0)))))))</f>
        <v>0</v>
      </c>
      <c r="I184" s="61" t="str">
        <f t="shared" si="29"/>
        <v/>
      </c>
    </row>
    <row r="185" spans="1:9" ht="24" customHeight="1" x14ac:dyDescent="0.35">
      <c r="A185" s="9" t="str">
        <f t="shared" si="27"/>
        <v>MA</v>
      </c>
      <c r="B185" s="16">
        <f t="shared" si="30"/>
        <v>45985</v>
      </c>
      <c r="C185" s="13" t="b">
        <f>IF(Invulblad!$D$5="a",IF(VLOOKUP(MOD(B185+33,35),tabel,3)="R","",VLOOKUP(MOD(B185+33,35),tabel,3)),IF(Invulblad!$D$5="b",IF(VLOOKUP(MOD(B185+12,35),tabel,3)="R","",VLOOKUP(MOD(B185+12,35),tabel,3)),IF(Invulblad!$D$5="c",IF(VLOOKUP(MOD(B185+5,35),tabel,3)="R","",VLOOKUP(MOD(B185+5,35),tabel,3)),IF(Invulblad!$D$5="d",IF(VLOOKUP(MOD(B185+19,35),tabel,3)="R","",VLOOKUP(MOD(B185+19,35),tabel,3)),IF(Invulblad!$D$5="e",IF(VLOOKUP(MOD(B185+26,35),tabel,3,0)="R","",VLOOKUP(MOD(B185+26,35),tabel,3,0)))))))</f>
        <v>0</v>
      </c>
      <c r="D185" s="62" t="str">
        <f t="shared" si="28"/>
        <v/>
      </c>
      <c r="F185" s="9" t="str">
        <f t="shared" si="31"/>
        <v>WO</v>
      </c>
      <c r="G185" s="16">
        <f t="shared" si="32"/>
        <v>46015</v>
      </c>
      <c r="H185" s="24" t="b">
        <f>IF(Invulblad!$D$5="a",IF(VLOOKUP(MOD(G185+33,35),tabel,3)="R","",VLOOKUP(MOD(G185+33,35),tabel,3)),IF(Invulblad!$D$5="b",IF(VLOOKUP(MOD(G185+12,35),tabel,3)="R","",VLOOKUP(MOD(G185+12,35),tabel,3)),IF(Invulblad!$D$5="c",IF(VLOOKUP(MOD(G185+5,35),tabel,3)="R","",VLOOKUP(MOD(G185+5,35),tabel,3)),IF(Invulblad!$D$5="d",IF(VLOOKUP(MOD(G185+19,35),tabel,3)="R","",VLOOKUP(MOD(G185+19,35),tabel,3)),IF(Invulblad!$D$5="e",IF(VLOOKUP(MOD(G185+26,35),tabel,3,0)="R","",VLOOKUP(MOD(G185+26,35),tabel,3,0)))))))</f>
        <v>0</v>
      </c>
      <c r="I185" s="61" t="str">
        <f t="shared" si="29"/>
        <v/>
      </c>
    </row>
    <row r="186" spans="1:9" ht="24" customHeight="1" x14ac:dyDescent="0.35">
      <c r="A186" s="9" t="str">
        <f t="shared" si="27"/>
        <v>DI</v>
      </c>
      <c r="B186" s="16">
        <f t="shared" si="30"/>
        <v>45986</v>
      </c>
      <c r="C186" s="13" t="b">
        <f>IF(Invulblad!$D$5="a",IF(VLOOKUP(MOD(B186+33,35),tabel,3)="R","",VLOOKUP(MOD(B186+33,35),tabel,3)),IF(Invulblad!$D$5="b",IF(VLOOKUP(MOD(B186+12,35),tabel,3)="R","",VLOOKUP(MOD(B186+12,35),tabel,3)),IF(Invulblad!$D$5="c",IF(VLOOKUP(MOD(B186+5,35),tabel,3)="R","",VLOOKUP(MOD(B186+5,35),tabel,3)),IF(Invulblad!$D$5="d",IF(VLOOKUP(MOD(B186+19,35),tabel,3)="R","",VLOOKUP(MOD(B186+19,35),tabel,3)),IF(Invulblad!$D$5="e",IF(VLOOKUP(MOD(B186+26,35),tabel,3,0)="R","",VLOOKUP(MOD(B186+26,35),tabel,3,0)))))))</f>
        <v>0</v>
      </c>
      <c r="D186" s="62" t="str">
        <f t="shared" si="28"/>
        <v/>
      </c>
      <c r="F186" s="9" t="str">
        <f t="shared" si="31"/>
        <v>DO</v>
      </c>
      <c r="G186" s="16">
        <f t="shared" si="32"/>
        <v>46016</v>
      </c>
      <c r="H186" s="24" t="b">
        <f>IF(Invulblad!$D$5="a",IF(VLOOKUP(MOD(G186+33,35),tabel,3)="R","",VLOOKUP(MOD(G186+33,35),tabel,3)),IF(Invulblad!$D$5="b",IF(VLOOKUP(MOD(G186+12,35),tabel,3)="R","",VLOOKUP(MOD(G186+12,35),tabel,3)),IF(Invulblad!$D$5="c",IF(VLOOKUP(MOD(G186+5,35),tabel,3)="R","",VLOOKUP(MOD(G186+5,35),tabel,3)),IF(Invulblad!$D$5="d",IF(VLOOKUP(MOD(G186+19,35),tabel,3)="R","",VLOOKUP(MOD(G186+19,35),tabel,3)),IF(Invulblad!$D$5="e",IF(VLOOKUP(MOD(G186+26,35),tabel,3,0)="R","",VLOOKUP(MOD(G186+26,35),tabel,3,0)))))))</f>
        <v>0</v>
      </c>
      <c r="I186" s="61" t="str">
        <f t="shared" si="29"/>
        <v>Kerstmis</v>
      </c>
    </row>
    <row r="187" spans="1:9" ht="24" customHeight="1" x14ac:dyDescent="0.35">
      <c r="A187" s="9" t="str">
        <f t="shared" si="27"/>
        <v>WO</v>
      </c>
      <c r="B187" s="16">
        <f t="shared" si="30"/>
        <v>45987</v>
      </c>
      <c r="C187" s="13" t="b">
        <f>IF(Invulblad!$D$5="a",IF(VLOOKUP(MOD(B187+33,35),tabel,3)="R","",VLOOKUP(MOD(B187+33,35),tabel,3)),IF(Invulblad!$D$5="b",IF(VLOOKUP(MOD(B187+12,35),tabel,3)="R","",VLOOKUP(MOD(B187+12,35),tabel,3)),IF(Invulblad!$D$5="c",IF(VLOOKUP(MOD(B187+5,35),tabel,3)="R","",VLOOKUP(MOD(B187+5,35),tabel,3)),IF(Invulblad!$D$5="d",IF(VLOOKUP(MOD(B187+19,35),tabel,3)="R","",VLOOKUP(MOD(B187+19,35),tabel,3)),IF(Invulblad!$D$5="e",IF(VLOOKUP(MOD(B187+26,35),tabel,3,0)="R","",VLOOKUP(MOD(B187+26,35),tabel,3,0)))))))</f>
        <v>0</v>
      </c>
      <c r="D187" s="62" t="str">
        <f t="shared" si="28"/>
        <v/>
      </c>
      <c r="F187" s="9" t="str">
        <f t="shared" si="31"/>
        <v>VR</v>
      </c>
      <c r="G187" s="16">
        <f t="shared" si="32"/>
        <v>46017</v>
      </c>
      <c r="H187" s="24" t="b">
        <f>IF(Invulblad!$D$5="a",IF(VLOOKUP(MOD(G187+33,35),tabel,3)="R","",VLOOKUP(MOD(G187+33,35),tabel,3)),IF(Invulblad!$D$5="b",IF(VLOOKUP(MOD(G187+12,35),tabel,3)="R","",VLOOKUP(MOD(G187+12,35),tabel,3)),IF(Invulblad!$D$5="c",IF(VLOOKUP(MOD(G187+5,35),tabel,3)="R","",VLOOKUP(MOD(G187+5,35),tabel,3)),IF(Invulblad!$D$5="d",IF(VLOOKUP(MOD(G187+19,35),tabel,3)="R","",VLOOKUP(MOD(G187+19,35),tabel,3)),IF(Invulblad!$D$5="e",IF(VLOOKUP(MOD(G187+26,35),tabel,3,0)="R","",VLOOKUP(MOD(G187+26,35),tabel,3,0)))))))</f>
        <v>0</v>
      </c>
      <c r="I187" s="61" t="str">
        <f t="shared" si="29"/>
        <v/>
      </c>
    </row>
    <row r="188" spans="1:9" ht="24" customHeight="1" x14ac:dyDescent="0.35">
      <c r="A188" s="9" t="str">
        <f t="shared" si="27"/>
        <v>DO</v>
      </c>
      <c r="B188" s="16">
        <f t="shared" si="30"/>
        <v>45988</v>
      </c>
      <c r="C188" s="13" t="b">
        <f>IF(Invulblad!$D$5="a",IF(VLOOKUP(MOD(B188+33,35),tabel,3)="R","",VLOOKUP(MOD(B188+33,35),tabel,3)),IF(Invulblad!$D$5="b",IF(VLOOKUP(MOD(B188+12,35),tabel,3)="R","",VLOOKUP(MOD(B188+12,35),tabel,3)),IF(Invulblad!$D$5="c",IF(VLOOKUP(MOD(B188+5,35),tabel,3)="R","",VLOOKUP(MOD(B188+5,35),tabel,3)),IF(Invulblad!$D$5="d",IF(VLOOKUP(MOD(B188+19,35),tabel,3)="R","",VLOOKUP(MOD(B188+19,35),tabel,3)),IF(Invulblad!$D$5="e",IF(VLOOKUP(MOD(B188+26,35),tabel,3,0)="R","",VLOOKUP(MOD(B188+26,35),tabel,3,0)))))))</f>
        <v>0</v>
      </c>
      <c r="D188" s="62" t="str">
        <f t="shared" si="28"/>
        <v/>
      </c>
      <c r="F188" s="9" t="str">
        <f t="shared" si="31"/>
        <v>ZA</v>
      </c>
      <c r="G188" s="16">
        <f t="shared" si="32"/>
        <v>46018</v>
      </c>
      <c r="H188" s="24" t="b">
        <f>IF(Invulblad!$D$5="a",IF(VLOOKUP(MOD(G188+33,35),tabel,3)="R","",VLOOKUP(MOD(G188+33,35),tabel,3)),IF(Invulblad!$D$5="b",IF(VLOOKUP(MOD(G188+12,35),tabel,3)="R","",VLOOKUP(MOD(G188+12,35),tabel,3)),IF(Invulblad!$D$5="c",IF(VLOOKUP(MOD(G188+5,35),tabel,3)="R","",VLOOKUP(MOD(G188+5,35),tabel,3)),IF(Invulblad!$D$5="d",IF(VLOOKUP(MOD(G188+19,35),tabel,3)="R","",VLOOKUP(MOD(G188+19,35),tabel,3)),IF(Invulblad!$D$5="e",IF(VLOOKUP(MOD(G188+26,35),tabel,3,0)="R","",VLOOKUP(MOD(G188+26,35),tabel,3,0)))))))</f>
        <v>0</v>
      </c>
      <c r="I188" s="61" t="str">
        <f t="shared" si="29"/>
        <v/>
      </c>
    </row>
    <row r="189" spans="1:9" ht="24" customHeight="1" x14ac:dyDescent="0.35">
      <c r="A189" s="9" t="str">
        <f t="shared" si="27"/>
        <v>VR</v>
      </c>
      <c r="B189" s="16">
        <f t="shared" si="30"/>
        <v>45989</v>
      </c>
      <c r="C189" s="13" t="b">
        <f>IF(Invulblad!$D$5="a",IF(VLOOKUP(MOD(B189+33,35),tabel,3)="R","",VLOOKUP(MOD(B189+33,35),tabel,3)),IF(Invulblad!$D$5="b",IF(VLOOKUP(MOD(B189+12,35),tabel,3)="R","",VLOOKUP(MOD(B189+12,35),tabel,3)),IF(Invulblad!$D$5="c",IF(VLOOKUP(MOD(B189+5,35),tabel,3)="R","",VLOOKUP(MOD(B189+5,35),tabel,3)),IF(Invulblad!$D$5="d",IF(VLOOKUP(MOD(B189+19,35),tabel,3)="R","",VLOOKUP(MOD(B189+19,35),tabel,3)),IF(Invulblad!$D$5="e",IF(VLOOKUP(MOD(B189+26,35),tabel,3,0)="R","",VLOOKUP(MOD(B189+26,35),tabel,3,0)))))))</f>
        <v>0</v>
      </c>
      <c r="D189" s="62" t="str">
        <f t="shared" si="28"/>
        <v/>
      </c>
      <c r="F189" s="9" t="str">
        <f t="shared" si="31"/>
        <v>ZO</v>
      </c>
      <c r="G189" s="16">
        <f t="shared" si="32"/>
        <v>46019</v>
      </c>
      <c r="H189" s="24" t="b">
        <f>IF(Invulblad!$D$5="a",IF(VLOOKUP(MOD(G189+33,35),tabel,3)="R","",VLOOKUP(MOD(G189+33,35),tabel,3)),IF(Invulblad!$D$5="b",IF(VLOOKUP(MOD(G189+12,35),tabel,3)="R","",VLOOKUP(MOD(G189+12,35),tabel,3)),IF(Invulblad!$D$5="c",IF(VLOOKUP(MOD(G189+5,35),tabel,3)="R","",VLOOKUP(MOD(G189+5,35),tabel,3)),IF(Invulblad!$D$5="d",IF(VLOOKUP(MOD(G189+19,35),tabel,3)="R","",VLOOKUP(MOD(G189+19,35),tabel,3)),IF(Invulblad!$D$5="e",IF(VLOOKUP(MOD(G189+26,35),tabel,3,0)="R","",VLOOKUP(MOD(G189+26,35),tabel,3,0)))))))</f>
        <v>0</v>
      </c>
      <c r="I189" s="61" t="str">
        <f t="shared" si="29"/>
        <v/>
      </c>
    </row>
    <row r="190" spans="1:9" ht="24" customHeight="1" x14ac:dyDescent="0.35">
      <c r="A190" s="9" t="str">
        <f t="shared" si="27"/>
        <v>ZA</v>
      </c>
      <c r="B190" s="16">
        <f t="shared" si="30"/>
        <v>45990</v>
      </c>
      <c r="C190" s="13" t="b">
        <f>IF(Invulblad!$D$5="a",IF(VLOOKUP(MOD(B190+33,35),tabel,3)="R","",VLOOKUP(MOD(B190+33,35),tabel,3)),IF(Invulblad!$D$5="b",IF(VLOOKUP(MOD(B190+12,35),tabel,3)="R","",VLOOKUP(MOD(B190+12,35),tabel,3)),IF(Invulblad!$D$5="c",IF(VLOOKUP(MOD(B190+5,35),tabel,3)="R","",VLOOKUP(MOD(B190+5,35),tabel,3)),IF(Invulblad!$D$5="d",IF(VLOOKUP(MOD(B190+19,35),tabel,3)="R","",VLOOKUP(MOD(B190+19,35),tabel,3)),IF(Invulblad!$D$5="e",IF(VLOOKUP(MOD(B190+26,35),tabel,3,0)="R","",VLOOKUP(MOD(B190+26,35),tabel,3,0)))))))</f>
        <v>0</v>
      </c>
      <c r="D190" s="62" t="str">
        <f t="shared" si="28"/>
        <v/>
      </c>
      <c r="F190" s="9" t="str">
        <f t="shared" si="31"/>
        <v>MA</v>
      </c>
      <c r="G190" s="16">
        <f t="shared" si="32"/>
        <v>46020</v>
      </c>
      <c r="H190" s="24" t="b">
        <f>IF(Invulblad!$D$5="a",IF(VLOOKUP(MOD(G190+33,35),tabel,3)="R","",VLOOKUP(MOD(G190+33,35),tabel,3)),IF(Invulblad!$D$5="b",IF(VLOOKUP(MOD(G190+12,35),tabel,3)="R","",VLOOKUP(MOD(G190+12,35),tabel,3)),IF(Invulblad!$D$5="c",IF(VLOOKUP(MOD(G190+5,35),tabel,3)="R","",VLOOKUP(MOD(G190+5,35),tabel,3)),IF(Invulblad!$D$5="d",IF(VLOOKUP(MOD(G190+19,35),tabel,3)="R","",VLOOKUP(MOD(G190+19,35),tabel,3)),IF(Invulblad!$D$5="e",IF(VLOOKUP(MOD(G190+26,35),tabel,3,0)="R","",VLOOKUP(MOD(G190+26,35),tabel,3,0)))))))</f>
        <v>0</v>
      </c>
      <c r="I190" s="61" t="str">
        <f t="shared" si="29"/>
        <v/>
      </c>
    </row>
    <row r="191" spans="1:9" ht="24" customHeight="1" x14ac:dyDescent="0.35">
      <c r="A191" s="9" t="str">
        <f t="shared" si="27"/>
        <v>ZO</v>
      </c>
      <c r="B191" s="16">
        <f t="shared" si="30"/>
        <v>45991</v>
      </c>
      <c r="C191" s="13" t="b">
        <f>IF(Invulblad!$D$5="a",IF(VLOOKUP(MOD(B191+33,35),tabel,3)="R","",VLOOKUP(MOD(B191+33,35),tabel,3)),IF(Invulblad!$D$5="b",IF(VLOOKUP(MOD(B191+12,35),tabel,3)="R","",VLOOKUP(MOD(B191+12,35),tabel,3)),IF(Invulblad!$D$5="c",IF(VLOOKUP(MOD(B191+5,35),tabel,3)="R","",VLOOKUP(MOD(B191+5,35),tabel,3)),IF(Invulblad!$D$5="d",IF(VLOOKUP(MOD(B191+19,35),tabel,3)="R","",VLOOKUP(MOD(B191+19,35),tabel,3)),IF(Invulblad!$D$5="e",IF(VLOOKUP(MOD(B191+26,35),tabel,3,0)="R","",VLOOKUP(MOD(B191+26,35),tabel,3,0)))))))</f>
        <v>0</v>
      </c>
      <c r="D191" s="62" t="str">
        <f t="shared" si="28"/>
        <v/>
      </c>
      <c r="F191" s="9" t="str">
        <f t="shared" si="31"/>
        <v>DI</v>
      </c>
      <c r="G191" s="16">
        <f t="shared" si="32"/>
        <v>46021</v>
      </c>
      <c r="H191" s="24" t="b">
        <f>IF(Invulblad!$D$5="a",IF(VLOOKUP(MOD(G191+33,35),tabel,3)="R","",VLOOKUP(MOD(G191+33,35),tabel,3)),IF(Invulblad!$D$5="b",IF(VLOOKUP(MOD(G191+12,35),tabel,3)="R","",VLOOKUP(MOD(G191+12,35),tabel,3)),IF(Invulblad!$D$5="c",IF(VLOOKUP(MOD(G191+5,35),tabel,3)="R","",VLOOKUP(MOD(G191+5,35),tabel,3)),IF(Invulblad!$D$5="d",IF(VLOOKUP(MOD(G191+19,35),tabel,3)="R","",VLOOKUP(MOD(G191+19,35),tabel,3)),IF(Invulblad!$D$5="e",IF(VLOOKUP(MOD(G191+26,35),tabel,3,0)="R","",VLOOKUP(MOD(G191+26,35),tabel,3,0)))))))</f>
        <v>0</v>
      </c>
      <c r="I191" s="61" t="str">
        <f t="shared" si="29"/>
        <v/>
      </c>
    </row>
    <row r="192" spans="1:9" ht="24" customHeight="1" thickBot="1" x14ac:dyDescent="0.4">
      <c r="A192" s="10"/>
      <c r="B192" s="17"/>
      <c r="C192" s="14"/>
      <c r="D192" s="63"/>
      <c r="F192" s="10" t="str">
        <f t="shared" si="31"/>
        <v>WO</v>
      </c>
      <c r="G192" s="17">
        <f t="shared" si="32"/>
        <v>46022</v>
      </c>
      <c r="H192" s="14" t="b">
        <f>IF(Invulblad!$D$5="a",IF(VLOOKUP(MOD(G192+33,35),tabel,3)="R","",VLOOKUP(MOD(G192+33,35),tabel,3)),IF(Invulblad!$D$5="b",IF(VLOOKUP(MOD(G192+12,35),tabel,3)="R","",VLOOKUP(MOD(G192+12,35),tabel,3)),IF(Invulblad!$D$5="c",IF(VLOOKUP(MOD(G192+5,35),tabel,3)="R","",VLOOKUP(MOD(G192+5,35),tabel,3)),IF(Invulblad!$D$5="d",IF(VLOOKUP(MOD(G192+19,35),tabel,3)="R","",VLOOKUP(MOD(G192+19,35),tabel,3)),IF(Invulblad!$D$5="e",IF(VLOOKUP(MOD(G192+26,35),tabel,3,0)="R","",VLOOKUP(MOD(G192+26,35),tabel,3,0)))))))</f>
        <v>0</v>
      </c>
      <c r="I192" s="63" t="str">
        <f t="shared" si="29"/>
        <v/>
      </c>
    </row>
  </sheetData>
  <mergeCells count="12">
    <mergeCell ref="B1:C1"/>
    <mergeCell ref="G1:H1"/>
    <mergeCell ref="B33:C33"/>
    <mergeCell ref="G33:H33"/>
    <mergeCell ref="B65:C65"/>
    <mergeCell ref="G65:H65"/>
    <mergeCell ref="B97:C97"/>
    <mergeCell ref="G97:H97"/>
    <mergeCell ref="B129:C129"/>
    <mergeCell ref="G129:H129"/>
    <mergeCell ref="B161:C161"/>
    <mergeCell ref="G161:H161"/>
  </mergeCells>
  <phoneticPr fontId="13" type="noConversion"/>
  <conditionalFormatting sqref="A2:D32 A34:D64 A66:D96 A98:D128 A130:D160 A162:D192">
    <cfRule type="expression" dxfId="41" priority="1" stopIfTrue="1">
      <formula>($A2="za")+($A2="zo")</formula>
    </cfRule>
  </conditionalFormatting>
  <conditionalFormatting sqref="F2:I32 F34:I64 F66:I96 F98:I128 F130:I160 F162:I192">
    <cfRule type="expression" dxfId="40" priority="2" stopIfTrue="1">
      <formula>($F2="za")+($F2="zo")</formula>
    </cfRule>
  </conditionalFormatting>
  <pageMargins left="0.19685039370078741" right="0.25" top="1.1200000000000001" bottom="0.5" header="0.26" footer="0.28999999999999998"/>
  <pageSetup paperSize="9" orientation="portrait" horizontalDpi="300" verticalDpi="300" r:id="rId1"/>
  <headerFooter>
    <oddHeader>&amp;C&amp;G</oddHeader>
    <oddFooter>&amp;C &amp;R_x000D_&amp;1#&amp;"Calibri"&amp;12&amp;KFF0000 INTERNAL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36"/>
  <sheetViews>
    <sheetView showGridLines="0" showRowColHeaders="0" zoomScale="115" zoomScaleNormal="115" workbookViewId="0">
      <selection activeCell="AJ1" sqref="AJ1"/>
    </sheetView>
  </sheetViews>
  <sheetFormatPr defaultColWidth="0" defaultRowHeight="12.75" zeroHeight="1" x14ac:dyDescent="0.2"/>
  <cols>
    <col min="1" max="1" width="1" customWidth="1"/>
    <col min="2" max="2" width="4.42578125" style="27" customWidth="1"/>
    <col min="3" max="3" width="4" style="73" bestFit="1" customWidth="1"/>
    <col min="4" max="4" width="2.7109375" style="27" customWidth="1"/>
    <col min="5" max="5" width="0.85546875" customWidth="1"/>
    <col min="6" max="6" width="4.28515625" bestFit="1" customWidth="1"/>
    <col min="7" max="7" width="4" bestFit="1" customWidth="1"/>
    <col min="8" max="8" width="2.7109375" customWidth="1"/>
    <col min="9" max="9" width="0.85546875" customWidth="1"/>
    <col min="10" max="10" width="4.28515625" bestFit="1" customWidth="1"/>
    <col min="11" max="11" width="4" bestFit="1" customWidth="1"/>
    <col min="12" max="12" width="2.7109375" customWidth="1"/>
    <col min="13" max="13" width="0.85546875" customWidth="1"/>
    <col min="14" max="14" width="4.28515625" bestFit="1" customWidth="1"/>
    <col min="15" max="15" width="4" bestFit="1" customWidth="1"/>
    <col min="16" max="16" width="2.7109375" customWidth="1"/>
    <col min="17" max="17" width="0.85546875" customWidth="1"/>
    <col min="18" max="18" width="4.28515625" bestFit="1" customWidth="1"/>
    <col min="19" max="19" width="4" bestFit="1" customWidth="1"/>
    <col min="20" max="20" width="2.7109375" customWidth="1"/>
    <col min="21" max="21" width="0.85546875" customWidth="1"/>
    <col min="22" max="22" width="4.28515625" bestFit="1" customWidth="1"/>
    <col min="23" max="23" width="4" bestFit="1" customWidth="1"/>
    <col min="24" max="24" width="2.7109375" customWidth="1"/>
    <col min="25" max="25" width="0.85546875" customWidth="1"/>
    <col min="26" max="26" width="4.28515625" bestFit="1" customWidth="1"/>
    <col min="27" max="27" width="4" bestFit="1" customWidth="1"/>
    <col min="28" max="28" width="2.7109375" customWidth="1"/>
    <col min="29" max="29" width="0.85546875" customWidth="1"/>
    <col min="30" max="30" width="4.28515625" bestFit="1" customWidth="1"/>
    <col min="31" max="31" width="4" bestFit="1" customWidth="1"/>
    <col min="32" max="32" width="2.7109375" customWidth="1"/>
    <col min="33" max="33" width="0.85546875" customWidth="1"/>
    <col min="34" max="34" width="4.42578125" customWidth="1"/>
    <col min="35" max="35" width="4" bestFit="1" customWidth="1"/>
    <col min="36" max="36" width="2.7109375" customWidth="1"/>
    <col min="37" max="37" width="0.85546875" customWidth="1"/>
    <col min="38" max="38" width="4.28515625" bestFit="1" customWidth="1"/>
    <col min="39" max="39" width="4" bestFit="1" customWidth="1"/>
    <col min="40" max="40" width="2.7109375" customWidth="1"/>
    <col min="41" max="41" width="0.85546875" customWidth="1"/>
    <col min="42" max="42" width="4.28515625" bestFit="1" customWidth="1"/>
    <col min="43" max="43" width="4" bestFit="1" customWidth="1"/>
    <col min="44" max="44" width="2.7109375" customWidth="1"/>
    <col min="45" max="45" width="0.85546875" customWidth="1"/>
    <col min="46" max="46" width="4.28515625" bestFit="1" customWidth="1"/>
    <col min="47" max="47" width="4" bestFit="1" customWidth="1"/>
    <col min="48" max="48" width="2.7109375" customWidth="1"/>
    <col min="49" max="49" width="3.28515625" customWidth="1"/>
    <col min="50" max="16384" width="9.140625" hidden="1"/>
  </cols>
  <sheetData>
    <row r="1" spans="1:48" ht="45" x14ac:dyDescent="0.2">
      <c r="V1" s="202">
        <f>Invulblad!B5</f>
        <v>2025</v>
      </c>
      <c r="W1" s="202"/>
      <c r="X1" s="202"/>
      <c r="Y1" s="202"/>
      <c r="Z1" s="202"/>
      <c r="AA1" s="202"/>
      <c r="AB1" s="202"/>
    </row>
    <row r="2" spans="1:48" ht="11.25" customHeight="1" x14ac:dyDescent="0.2">
      <c r="V2" s="201" t="str">
        <f>CONCATENATE(Invulblad!D5,ingave!D1)</f>
        <v>D1 - ploeg</v>
      </c>
      <c r="W2" s="201"/>
      <c r="X2" s="201"/>
      <c r="Y2" s="201"/>
      <c r="Z2" s="201"/>
      <c r="AA2" s="201"/>
      <c r="AB2" s="201"/>
    </row>
    <row r="3" spans="1:48" ht="14.25" customHeight="1" thickBot="1" x14ac:dyDescent="0.25">
      <c r="A3" s="197"/>
      <c r="B3" s="197"/>
      <c r="C3" s="197"/>
      <c r="D3" s="197"/>
      <c r="E3" s="197"/>
      <c r="AS3" s="197"/>
      <c r="AT3" s="197"/>
      <c r="AU3" s="197"/>
      <c r="AV3" s="197"/>
    </row>
    <row r="4" spans="1:48" s="86" customFormat="1" ht="16.5" thickBot="1" x14ac:dyDescent="0.25">
      <c r="B4" s="198">
        <f>C5</f>
        <v>45658</v>
      </c>
      <c r="C4" s="199"/>
      <c r="D4" s="200"/>
      <c r="F4" s="198">
        <f>G5</f>
        <v>45689</v>
      </c>
      <c r="G4" s="199"/>
      <c r="H4" s="200"/>
      <c r="I4" s="87"/>
      <c r="J4" s="198">
        <f>K5</f>
        <v>45717</v>
      </c>
      <c r="K4" s="199"/>
      <c r="L4" s="200"/>
      <c r="M4" s="87"/>
      <c r="N4" s="198">
        <f>O5</f>
        <v>45748</v>
      </c>
      <c r="O4" s="199"/>
      <c r="P4" s="200"/>
      <c r="Q4" s="87"/>
      <c r="R4" s="198">
        <f>S5</f>
        <v>45778</v>
      </c>
      <c r="S4" s="199"/>
      <c r="T4" s="200"/>
      <c r="U4" s="87"/>
      <c r="V4" s="198">
        <f>W5</f>
        <v>45809</v>
      </c>
      <c r="W4" s="199"/>
      <c r="X4" s="200"/>
      <c r="Y4" s="87"/>
      <c r="Z4" s="198">
        <f>AA5</f>
        <v>45839</v>
      </c>
      <c r="AA4" s="199"/>
      <c r="AB4" s="200"/>
      <c r="AC4" s="87"/>
      <c r="AD4" s="198">
        <f>AE5</f>
        <v>45870</v>
      </c>
      <c r="AE4" s="199"/>
      <c r="AF4" s="200"/>
      <c r="AG4" s="87"/>
      <c r="AH4" s="198">
        <f>AI5</f>
        <v>45901</v>
      </c>
      <c r="AI4" s="199"/>
      <c r="AJ4" s="200"/>
      <c r="AK4" s="87"/>
      <c r="AL4" s="198">
        <f>AM5</f>
        <v>45931</v>
      </c>
      <c r="AM4" s="199"/>
      <c r="AN4" s="200"/>
      <c r="AO4" s="87"/>
      <c r="AP4" s="198">
        <f>AQ5</f>
        <v>45962</v>
      </c>
      <c r="AQ4" s="199"/>
      <c r="AR4" s="200"/>
      <c r="AS4" s="87"/>
      <c r="AT4" s="198">
        <f>AU5</f>
        <v>45992</v>
      </c>
      <c r="AU4" s="199"/>
      <c r="AV4" s="200"/>
    </row>
    <row r="5" spans="1:48" ht="14.1" customHeight="1" x14ac:dyDescent="0.2">
      <c r="B5" s="83" t="str">
        <f t="shared" ref="B5:B35" si="0">VLOOKUP(MOD($C5+12,35),tabel,2,0)</f>
        <v>WO</v>
      </c>
      <c r="C5" s="84">
        <f>ingave!$G$6</f>
        <v>45658</v>
      </c>
      <c r="D5" s="85" t="str">
        <f>IF(Invulblad!$D$5="D1",IF(VLOOKUP(MOD(C5+12,21),tabel,3)="R","",VLOOKUP(MOD(C5+12,21),tabel,3)),IF(Invulblad!$D$5="D2",IF(VLOOKUP(MOD(C5+5,21),tabel,3)="R","",VLOOKUP(MOD(C5+5,21),tabel,3)),IF(Invulblad!$D$5="D3",IF(VLOOKUP(MOD(C5+19,21),tabel,3)="R","",VLOOKUP(MOD(C5+19,21),tabel,3)))))</f>
        <v>V</v>
      </c>
      <c r="E5" s="77"/>
      <c r="F5" s="83" t="str">
        <f t="shared" ref="F5:F32" si="1">VLOOKUP(MOD(G5+12,35),tabel,2,0)</f>
        <v>ZA</v>
      </c>
      <c r="G5" s="84">
        <f>C35+1</f>
        <v>45689</v>
      </c>
      <c r="H5" s="79" t="str">
        <f>IF(Invulblad!$D$5="D1",IF(VLOOKUP(MOD(G5+12,21),tabel,3)="R","",VLOOKUP(MOD(G5+12,21),tabel,3)),IF(Invulblad!$D$5="D2",IF(VLOOKUP(MOD(G5+5,21),tabel,3)="R","",VLOOKUP(MOD(G5+5,21),tabel,3)),IF(Invulblad!$D$5="D3",IF(VLOOKUP(MOD(G5+19,21),tabel,3)="R","",VLOOKUP(MOD(G5+19,21),tabel,3)))))</f>
        <v/>
      </c>
      <c r="J5" s="83" t="str">
        <f t="shared" ref="J5:J35" si="2">VLOOKUP(MOD(K5+12,35),tabel,2,0)</f>
        <v>ZA</v>
      </c>
      <c r="K5" s="84">
        <f>IF(MOD(ingave!G3,4),G32+1,G32+2)</f>
        <v>45717</v>
      </c>
      <c r="L5" s="85" t="str">
        <f>IF(Invulblad!$D$5="D1",IF(VLOOKUP(MOD(K5+12,21),tabel,3)="R","",VLOOKUP(MOD(K5+12,21),tabel,3)),IF(Invulblad!$D$5="D2",IF(VLOOKUP(MOD(K5+5,21),tabel,3)="R","",VLOOKUP(MOD(K5+5,21),tabel,3)),IF(Invulblad!$D$5="D3",IF(VLOOKUP(MOD(K5+19,21),tabel,3)="R","",VLOOKUP(MOD(K5+19,21),tabel,3)))))</f>
        <v/>
      </c>
      <c r="N5" s="83" t="str">
        <f t="shared" ref="N5:N34" si="3">VLOOKUP(MOD(O5+12,35),tabel,2,0)</f>
        <v>DI</v>
      </c>
      <c r="O5" s="84">
        <f>K35+1</f>
        <v>45748</v>
      </c>
      <c r="P5" s="85" t="str">
        <f>IF(Invulblad!$D$5="D1",IF(VLOOKUP(MOD(O5+12,21),tabel,3)="R","",VLOOKUP(MOD(O5+12,21),tabel,3)),IF(Invulblad!$D$5="D2",IF(VLOOKUP(MOD(O5+5,21),tabel,3)="R","",VLOOKUP(MOD(O5+5,21),tabel,3)),IF(Invulblad!$D$5="D3",IF(VLOOKUP(MOD(O5+19,21),tabel,3)="R","",VLOOKUP(MOD(O5+19,21),tabel,3)))))</f>
        <v>N</v>
      </c>
      <c r="R5" s="83" t="str">
        <f t="shared" ref="R5:R35" si="4">VLOOKUP(MOD(S5+12,35),tabel,2,0)</f>
        <v>DO</v>
      </c>
      <c r="S5" s="84">
        <f>O34+1</f>
        <v>45778</v>
      </c>
      <c r="T5" s="85" t="str">
        <f>IF(Invulblad!$D$5="D1",IF(VLOOKUP(MOD(S5+12,21),tabel,3)="R","",VLOOKUP(MOD(S5+12,21),tabel,3)),IF(Invulblad!$D$5="D2",IF(VLOOKUP(MOD(S5+5,21),tabel,3)="R","",VLOOKUP(MOD(S5+5,21),tabel,3)),IF(Invulblad!$D$5="D3",IF(VLOOKUP(MOD(S5+19,21),tabel,3)="R","",VLOOKUP(MOD(S5+19,21),tabel,3)))))</f>
        <v>L</v>
      </c>
      <c r="V5" s="83" t="str">
        <f t="shared" ref="V5:V34" si="5">VLOOKUP(MOD(W5+12,35),tabel,2,0)</f>
        <v>ZO</v>
      </c>
      <c r="W5" s="84">
        <f>S35+1</f>
        <v>45809</v>
      </c>
      <c r="X5" s="85" t="str">
        <f>IF(Invulblad!$D$5="D1",IF(VLOOKUP(MOD(W5+12,21),tabel,3)="R","",VLOOKUP(MOD(W5+12,21),tabel,3)),IF(Invulblad!$D$5="D2",IF(VLOOKUP(MOD(W5+5,21),tabel,3)="R","",VLOOKUP(MOD(W5+5,21),tabel,3)),IF(Invulblad!$D$5="D3",IF(VLOOKUP(MOD(W5+19,21),tabel,3)="R","",VLOOKUP(MOD(W5+19,21),tabel,3)))))</f>
        <v/>
      </c>
      <c r="Z5" s="83" t="str">
        <f t="shared" ref="Z5:Z35" si="6">VLOOKUP(MOD(AA5+12,35),tabel,2,0)</f>
        <v>DI</v>
      </c>
      <c r="AA5" s="84">
        <f>W34+1</f>
        <v>45839</v>
      </c>
      <c r="AB5" s="85" t="str">
        <f>IF(Invulblad!$D$5="D1",IF(VLOOKUP(MOD(AA5+12,21),tabel,3)="R","",VLOOKUP(MOD(AA5+12,21),tabel,3)),IF(Invulblad!$D$5="D2",IF(VLOOKUP(MOD(AA5+5,21),tabel,3)="R","",VLOOKUP(MOD(AA5+5,21),tabel,3)),IF(Invulblad!$D$5="D3",IF(VLOOKUP(MOD(AA5+19,21),tabel,3)="R","",VLOOKUP(MOD(AA5+19,21),tabel,3)))))</f>
        <v>L</v>
      </c>
      <c r="AD5" s="83" t="str">
        <f t="shared" ref="AD5:AD35" si="7">VLOOKUP(MOD(AE5+12,35),tabel,2,0)</f>
        <v>VR</v>
      </c>
      <c r="AE5" s="84">
        <f>AA35+1</f>
        <v>45870</v>
      </c>
      <c r="AF5" s="85" t="str">
        <f>IF(Invulblad!$D$5="D1",IF(VLOOKUP(MOD(AE5+12,21),tabel,3)="R","",VLOOKUP(MOD(AE5+12,21),tabel,3)),IF(Invulblad!$D$5="D2",IF(VLOOKUP(MOD(AE5+5,21),tabel,3)="R","",VLOOKUP(MOD(AE5+5,21),tabel,3)),IF(Invulblad!$D$5="D3",IF(VLOOKUP(MOD(AE5+19,21),tabel,3)="R","",VLOOKUP(MOD(AE5+19,21),tabel,3)))))</f>
        <v>V</v>
      </c>
      <c r="AH5" s="83" t="str">
        <f t="shared" ref="AH5:AH34" si="8">VLOOKUP(MOD(AI5+12,35),tabel,2,0)</f>
        <v>MA</v>
      </c>
      <c r="AI5" s="84">
        <f>AE35+1</f>
        <v>45901</v>
      </c>
      <c r="AJ5" s="85" t="str">
        <f>IF(Invulblad!$D$5="D1",IF(VLOOKUP(MOD(AI5+12,21),tabel,3)="R","",VLOOKUP(MOD(AI5+12,21),tabel,3)),IF(Invulblad!$D$5="D2",IF(VLOOKUP(MOD(AI5+5,21),tabel,3)="R","",VLOOKUP(MOD(AI5+5,21),tabel,3)),IF(Invulblad!$D$5="D3",IF(VLOOKUP(MOD(AI5+19,21),tabel,3)="R","",VLOOKUP(MOD(AI5+19,21),tabel,3)))))</f>
        <v>L</v>
      </c>
      <c r="AL5" s="83" t="str">
        <f t="shared" ref="AL5:AL35" si="9">VLOOKUP(MOD(AM5+12,35),tabel,2,0)</f>
        <v>WO</v>
      </c>
      <c r="AM5" s="84">
        <f>AI34+1</f>
        <v>45931</v>
      </c>
      <c r="AN5" s="85" t="str">
        <f>IF(Invulblad!$D$5="D1",IF(VLOOKUP(MOD(AM5+12,21),tabel,3)="R","",VLOOKUP(MOD(AM5+12,21),tabel,3)),IF(Invulblad!$D$5="D2",IF(VLOOKUP(MOD(AM5+5,21),tabel,3)="R","",VLOOKUP(MOD(AM5+5,21),tabel,3)),IF(Invulblad!$D$5="D3",IF(VLOOKUP(MOD(AM5+19,21),tabel,3)="R","",VLOOKUP(MOD(AM5+19,21),tabel,3)))))</f>
        <v>V</v>
      </c>
      <c r="AP5" s="83" t="str">
        <f t="shared" ref="AP5:AP34" si="10">VLOOKUP(MOD(AQ5+12,35),tabel,2,0)</f>
        <v>ZA</v>
      </c>
      <c r="AQ5" s="84">
        <f>AM35+1</f>
        <v>45962</v>
      </c>
      <c r="AR5" s="85" t="str">
        <f>IF(Invulblad!$D$5="D1",IF(VLOOKUP(MOD(AQ5+12,21),tabel,3)="R","",VLOOKUP(MOD(AQ5+12,21),tabel,3)),IF(Invulblad!$D$5="D2",IF(VLOOKUP(MOD(AQ5+5,21),tabel,3)="R","",VLOOKUP(MOD(AQ5+5,21),tabel,3)),IF(Invulblad!$D$5="D3",IF(VLOOKUP(MOD(AQ5+19,21),tabel,3)="R","",VLOOKUP(MOD(AQ5+19,21),tabel,3)))))</f>
        <v/>
      </c>
      <c r="AT5" s="83" t="str">
        <f t="shared" ref="AT5:AT35" si="11">VLOOKUP(MOD(AU5+12,35),tabel,2,0)</f>
        <v>MA</v>
      </c>
      <c r="AU5" s="84">
        <f>AQ34+1</f>
        <v>45992</v>
      </c>
      <c r="AV5" s="85" t="str">
        <f>IF(Invulblad!$D$5="D1",IF(VLOOKUP(MOD(AU5+12,21),tabel,3)="R","",VLOOKUP(MOD(AU5+12,21),tabel,3)),IF(Invulblad!$D$5="D2",IF(VLOOKUP(MOD(AU5+5,21),tabel,3)="R","",VLOOKUP(MOD(AU5+5,21),tabel,3)),IF(Invulblad!$D$5="D3",IF(VLOOKUP(MOD(AU5+19,21),tabel,3)="R","",VLOOKUP(MOD(AU5+19,21),tabel,3)))))</f>
        <v>V</v>
      </c>
    </row>
    <row r="6" spans="1:48" ht="14.1" customHeight="1" x14ac:dyDescent="0.2">
      <c r="B6" s="74" t="str">
        <f t="shared" si="0"/>
        <v>DO</v>
      </c>
      <c r="C6" s="78">
        <f>C5+1</f>
        <v>45659</v>
      </c>
      <c r="D6" s="85" t="str">
        <f>IF(Invulblad!$D$5="D1",IF(VLOOKUP(MOD(C6+12,21),tabel,3)="R","",VLOOKUP(MOD(C6+12,21),tabel,3)),IF(Invulblad!$D$5="D2",IF(VLOOKUP(MOD(C6+5,21),tabel,3)="R","",VLOOKUP(MOD(C6+5,21),tabel,3)),IF(Invulblad!$D$5="D3",IF(VLOOKUP(MOD(C6+19,21),tabel,3)="R","",VLOOKUP(MOD(C6+19,21),tabel,3)))))</f>
        <v>V</v>
      </c>
      <c r="E6" s="77"/>
      <c r="F6" s="74" t="str">
        <f t="shared" si="1"/>
        <v>ZO</v>
      </c>
      <c r="G6" s="78">
        <f>G5+1</f>
        <v>45690</v>
      </c>
      <c r="H6" s="79" t="str">
        <f>IF(Invulblad!$D$5="D1",IF(VLOOKUP(MOD(G6+12,21),tabel,3)="R","",VLOOKUP(MOD(G6+12,21),tabel,3)),IF(Invulblad!$D$5="D2",IF(VLOOKUP(MOD(G6+5,21),tabel,3)="R","",VLOOKUP(MOD(G6+5,21),tabel,3)),IF(Invulblad!$D$5="D3",IF(VLOOKUP(MOD(G6+19,21),tabel,3)="R","",VLOOKUP(MOD(G6+19,21),tabel,3)))))</f>
        <v/>
      </c>
      <c r="J6" s="74" t="str">
        <f t="shared" si="2"/>
        <v>ZO</v>
      </c>
      <c r="K6" s="78">
        <f>K5+1</f>
        <v>45718</v>
      </c>
      <c r="L6" s="85" t="str">
        <f>IF(Invulblad!$D$5="D1",IF(VLOOKUP(MOD(K6+12,21),tabel,3)="R","",VLOOKUP(MOD(K6+12,21),tabel,3)),IF(Invulblad!$D$5="D2",IF(VLOOKUP(MOD(K6+5,21),tabel,3)="R","",VLOOKUP(MOD(K6+5,21),tabel,3)),IF(Invulblad!$D$5="D3",IF(VLOOKUP(MOD(K6+19,21),tabel,3)="R","",VLOOKUP(MOD(K6+19,21),tabel,3)))))</f>
        <v/>
      </c>
      <c r="N6" s="74" t="str">
        <f t="shared" si="3"/>
        <v>WO</v>
      </c>
      <c r="O6" s="78">
        <f>O5+1</f>
        <v>45749</v>
      </c>
      <c r="P6" s="85" t="str">
        <f>IF(Invulblad!$D$5="D1",IF(VLOOKUP(MOD(O6+12,21),tabel,3)="R","",VLOOKUP(MOD(O6+12,21),tabel,3)),IF(Invulblad!$D$5="D2",IF(VLOOKUP(MOD(O6+5,21),tabel,3)="R","",VLOOKUP(MOD(O6+5,21),tabel,3)),IF(Invulblad!$D$5="D3",IF(VLOOKUP(MOD(O6+19,21),tabel,3)="R","",VLOOKUP(MOD(O6+19,21),tabel,3)))))</f>
        <v>N</v>
      </c>
      <c r="R6" s="74" t="str">
        <f t="shared" si="4"/>
        <v>VR</v>
      </c>
      <c r="S6" s="78">
        <f>S5+1</f>
        <v>45779</v>
      </c>
      <c r="T6" s="85" t="str">
        <f>IF(Invulblad!$D$5="D1",IF(VLOOKUP(MOD(S6+12,21),tabel,3)="R","",VLOOKUP(MOD(S6+12,21),tabel,3)),IF(Invulblad!$D$5="D2",IF(VLOOKUP(MOD(S6+5,21),tabel,3)="R","",VLOOKUP(MOD(S6+5,21),tabel,3)),IF(Invulblad!$D$5="D3",IF(VLOOKUP(MOD(S6+19,21),tabel,3)="R","",VLOOKUP(MOD(S6+19,21),tabel,3)))))</f>
        <v>L</v>
      </c>
      <c r="V6" s="74" t="str">
        <f t="shared" si="5"/>
        <v>MA</v>
      </c>
      <c r="W6" s="78">
        <f>W5+1</f>
        <v>45810</v>
      </c>
      <c r="X6" s="85" t="str">
        <f>IF(Invulblad!$D$5="D1",IF(VLOOKUP(MOD(W6+12,21),tabel,3)="R","",VLOOKUP(MOD(W6+12,21),tabel,3)),IF(Invulblad!$D$5="D2",IF(VLOOKUP(MOD(W6+5,21),tabel,3)="R","",VLOOKUP(MOD(W6+5,21),tabel,3)),IF(Invulblad!$D$5="D3",IF(VLOOKUP(MOD(W6+19,21),tabel,3)="R","",VLOOKUP(MOD(W6+19,21),tabel,3)))))</f>
        <v>N</v>
      </c>
      <c r="Z6" s="74" t="str">
        <f t="shared" si="6"/>
        <v>WO</v>
      </c>
      <c r="AA6" s="78">
        <f>AA5+1</f>
        <v>45840</v>
      </c>
      <c r="AB6" s="85" t="str">
        <f>IF(Invulblad!$D$5="D1",IF(VLOOKUP(MOD(AA6+12,21),tabel,3)="R","",VLOOKUP(MOD(AA6+12,21),tabel,3)),IF(Invulblad!$D$5="D2",IF(VLOOKUP(MOD(AA6+5,21),tabel,3)="R","",VLOOKUP(MOD(AA6+5,21),tabel,3)),IF(Invulblad!$D$5="D3",IF(VLOOKUP(MOD(AA6+19,21),tabel,3)="R","",VLOOKUP(MOD(AA6+19,21),tabel,3)))))</f>
        <v>L</v>
      </c>
      <c r="AD6" s="74" t="str">
        <f t="shared" si="7"/>
        <v>ZA</v>
      </c>
      <c r="AE6" s="78">
        <f>AE5+1</f>
        <v>45871</v>
      </c>
      <c r="AF6" s="85" t="str">
        <f>IF(Invulblad!$D$5="D1",IF(VLOOKUP(MOD(AE6+12,21),tabel,3)="R","",VLOOKUP(MOD(AE6+12,21),tabel,3)),IF(Invulblad!$D$5="D2",IF(VLOOKUP(MOD(AE6+5,21),tabel,3)="R","",VLOOKUP(MOD(AE6+5,21),tabel,3)),IF(Invulblad!$D$5="D3",IF(VLOOKUP(MOD(AE6+19,21),tabel,3)="R","",VLOOKUP(MOD(AE6+19,21),tabel,3)))))</f>
        <v/>
      </c>
      <c r="AH6" s="74" t="str">
        <f t="shared" si="8"/>
        <v>DI</v>
      </c>
      <c r="AI6" s="78">
        <f>AI5+1</f>
        <v>45902</v>
      </c>
      <c r="AJ6" s="85" t="str">
        <f>IF(Invulblad!$D$5="D1",IF(VLOOKUP(MOD(AI6+12,21),tabel,3)="R","",VLOOKUP(MOD(AI6+12,21),tabel,3)),IF(Invulblad!$D$5="D2",IF(VLOOKUP(MOD(AI6+5,21),tabel,3)="R","",VLOOKUP(MOD(AI6+5,21),tabel,3)),IF(Invulblad!$D$5="D3",IF(VLOOKUP(MOD(AI6+19,21),tabel,3)="R","",VLOOKUP(MOD(AI6+19,21),tabel,3)))))</f>
        <v>L</v>
      </c>
      <c r="AL6" s="74" t="str">
        <f t="shared" si="9"/>
        <v>DO</v>
      </c>
      <c r="AM6" s="78">
        <f>AM5+1</f>
        <v>45932</v>
      </c>
      <c r="AN6" s="85" t="str">
        <f>IF(Invulblad!$D$5="D1",IF(VLOOKUP(MOD(AM6+12,21),tabel,3)="R","",VLOOKUP(MOD(AM6+12,21),tabel,3)),IF(Invulblad!$D$5="D2",IF(VLOOKUP(MOD(AM6+5,21),tabel,3)="R","",VLOOKUP(MOD(AM6+5,21),tabel,3)),IF(Invulblad!$D$5="D3",IF(VLOOKUP(MOD(AM6+19,21),tabel,3)="R","",VLOOKUP(MOD(AM6+19,21),tabel,3)))))</f>
        <v>V</v>
      </c>
      <c r="AP6" s="74" t="str">
        <f t="shared" si="10"/>
        <v>ZO</v>
      </c>
      <c r="AQ6" s="78">
        <f>AQ5+1</f>
        <v>45963</v>
      </c>
      <c r="AR6" s="85" t="str">
        <f>IF(Invulblad!$D$5="D1",IF(VLOOKUP(MOD(AQ6+12,21),tabel,3)="R","",VLOOKUP(MOD(AQ6+12,21),tabel,3)),IF(Invulblad!$D$5="D2",IF(VLOOKUP(MOD(AQ6+5,21),tabel,3)="R","",VLOOKUP(MOD(AQ6+5,21),tabel,3)),IF(Invulblad!$D$5="D3",IF(VLOOKUP(MOD(AQ6+19,21),tabel,3)="R","",VLOOKUP(MOD(AQ6+19,21),tabel,3)))))</f>
        <v/>
      </c>
      <c r="AT6" s="74" t="str">
        <f t="shared" si="11"/>
        <v>DI</v>
      </c>
      <c r="AU6" s="78">
        <f>AU5+1</f>
        <v>45993</v>
      </c>
      <c r="AV6" s="85" t="str">
        <f>IF(Invulblad!$D$5="D1",IF(VLOOKUP(MOD(AU6+12,21),tabel,3)="R","",VLOOKUP(MOD(AU6+12,21),tabel,3)),IF(Invulblad!$D$5="D2",IF(VLOOKUP(MOD(AU6+5,21),tabel,3)="R","",VLOOKUP(MOD(AU6+5,21),tabel,3)),IF(Invulblad!$D$5="D3",IF(VLOOKUP(MOD(AU6+19,21),tabel,3)="R","",VLOOKUP(MOD(AU6+19,21),tabel,3)))))</f>
        <v>V</v>
      </c>
    </row>
    <row r="7" spans="1:48" ht="14.1" customHeight="1" x14ac:dyDescent="0.2">
      <c r="B7" s="74" t="str">
        <f t="shared" si="0"/>
        <v>VR</v>
      </c>
      <c r="C7" s="78">
        <f>C6+1</f>
        <v>45660</v>
      </c>
      <c r="D7" s="85" t="str">
        <f>IF(Invulblad!$D$5="D1",IF(VLOOKUP(MOD(C7+12,21),tabel,3)="R","",VLOOKUP(MOD(C7+12,21),tabel,3)),IF(Invulblad!$D$5="D2",IF(VLOOKUP(MOD(C7+5,21),tabel,3)="R","",VLOOKUP(MOD(C7+5,21),tabel,3)),IF(Invulblad!$D$5="D3",IF(VLOOKUP(MOD(C7+19,21),tabel,3)="R","",VLOOKUP(MOD(C7+19,21),tabel,3)))))</f>
        <v>V</v>
      </c>
      <c r="E7" s="77"/>
      <c r="F7" s="74" t="str">
        <f t="shared" si="1"/>
        <v>MA</v>
      </c>
      <c r="G7" s="78">
        <f>G6+1</f>
        <v>45691</v>
      </c>
      <c r="H7" s="79" t="str">
        <f>IF(Invulblad!$D$5="D1",IF(VLOOKUP(MOD(G7+12,21),tabel,3)="R","",VLOOKUP(MOD(G7+12,21),tabel,3)),IF(Invulblad!$D$5="D2",IF(VLOOKUP(MOD(G7+5,21),tabel,3)="R","",VLOOKUP(MOD(G7+5,21),tabel,3)),IF(Invulblad!$D$5="D3",IF(VLOOKUP(MOD(G7+19,21),tabel,3)="R","",VLOOKUP(MOD(G7+19,21),tabel,3)))))</f>
        <v>L</v>
      </c>
      <c r="J7" s="74" t="str">
        <f t="shared" si="2"/>
        <v>MA</v>
      </c>
      <c r="K7" s="78">
        <f>K6+1</f>
        <v>45719</v>
      </c>
      <c r="L7" s="85" t="str">
        <f>IF(Invulblad!$D$5="D1",IF(VLOOKUP(MOD(K7+12,21),tabel,3)="R","",VLOOKUP(MOD(K7+12,21),tabel,3)),IF(Invulblad!$D$5="D2",IF(VLOOKUP(MOD(K7+5,21),tabel,3)="R","",VLOOKUP(MOD(K7+5,21),tabel,3)),IF(Invulblad!$D$5="D3",IF(VLOOKUP(MOD(K7+19,21),tabel,3)="R","",VLOOKUP(MOD(K7+19,21),tabel,3)))))</f>
        <v>V</v>
      </c>
      <c r="N7" s="74" t="str">
        <f t="shared" si="3"/>
        <v>DO</v>
      </c>
      <c r="O7" s="78">
        <f>O6+1</f>
        <v>45750</v>
      </c>
      <c r="P7" s="85" t="str">
        <f>IF(Invulblad!$D$5="D1",IF(VLOOKUP(MOD(O7+12,21),tabel,3)="R","",VLOOKUP(MOD(O7+12,21),tabel,3)),IF(Invulblad!$D$5="D2",IF(VLOOKUP(MOD(O7+5,21),tabel,3)="R","",VLOOKUP(MOD(O7+5,21),tabel,3)),IF(Invulblad!$D$5="D3",IF(VLOOKUP(MOD(O7+19,21),tabel,3)="R","",VLOOKUP(MOD(O7+19,21),tabel,3)))))</f>
        <v>N</v>
      </c>
      <c r="R7" s="74" t="str">
        <f t="shared" si="4"/>
        <v>ZA</v>
      </c>
      <c r="S7" s="78">
        <f>S6+1</f>
        <v>45780</v>
      </c>
      <c r="T7" s="85" t="str">
        <f>IF(Invulblad!$D$5="D1",IF(VLOOKUP(MOD(S7+12,21),tabel,3)="R","",VLOOKUP(MOD(S7+12,21),tabel,3)),IF(Invulblad!$D$5="D2",IF(VLOOKUP(MOD(S7+5,21),tabel,3)="R","",VLOOKUP(MOD(S7+5,21),tabel,3)),IF(Invulblad!$D$5="D3",IF(VLOOKUP(MOD(S7+19,21),tabel,3)="R","",VLOOKUP(MOD(S7+19,21),tabel,3)))))</f>
        <v/>
      </c>
      <c r="V7" s="74" t="str">
        <f t="shared" si="5"/>
        <v>DI</v>
      </c>
      <c r="W7" s="78">
        <f>W6+1</f>
        <v>45811</v>
      </c>
      <c r="X7" s="85" t="str">
        <f>IF(Invulblad!$D$5="D1",IF(VLOOKUP(MOD(W7+12,21),tabel,3)="R","",VLOOKUP(MOD(W7+12,21),tabel,3)),IF(Invulblad!$D$5="D2",IF(VLOOKUP(MOD(W7+5,21),tabel,3)="R","",VLOOKUP(MOD(W7+5,21),tabel,3)),IF(Invulblad!$D$5="D3",IF(VLOOKUP(MOD(W7+19,21),tabel,3)="R","",VLOOKUP(MOD(W7+19,21),tabel,3)))))</f>
        <v>N</v>
      </c>
      <c r="Z7" s="74" t="str">
        <f t="shared" si="6"/>
        <v>DO</v>
      </c>
      <c r="AA7" s="78">
        <f>AA6+1</f>
        <v>45841</v>
      </c>
      <c r="AB7" s="85" t="str">
        <f>IF(Invulblad!$D$5="D1",IF(VLOOKUP(MOD(AA7+12,21),tabel,3)="R","",VLOOKUP(MOD(AA7+12,21),tabel,3)),IF(Invulblad!$D$5="D2",IF(VLOOKUP(MOD(AA7+5,21),tabel,3)="R","",VLOOKUP(MOD(AA7+5,21),tabel,3)),IF(Invulblad!$D$5="D3",IF(VLOOKUP(MOD(AA7+19,21),tabel,3)="R","",VLOOKUP(MOD(AA7+19,21),tabel,3)))))</f>
        <v>L</v>
      </c>
      <c r="AD7" s="74" t="str">
        <f t="shared" si="7"/>
        <v>ZO</v>
      </c>
      <c r="AE7" s="78">
        <f>AE6+1</f>
        <v>45872</v>
      </c>
      <c r="AF7" s="85" t="str">
        <f>IF(Invulblad!$D$5="D1",IF(VLOOKUP(MOD(AE7+12,21),tabel,3)="R","",VLOOKUP(MOD(AE7+12,21),tabel,3)),IF(Invulblad!$D$5="D2",IF(VLOOKUP(MOD(AE7+5,21),tabel,3)="R","",VLOOKUP(MOD(AE7+5,21),tabel,3)),IF(Invulblad!$D$5="D3",IF(VLOOKUP(MOD(AE7+19,21),tabel,3)="R","",VLOOKUP(MOD(AE7+19,21),tabel,3)))))</f>
        <v/>
      </c>
      <c r="AH7" s="74" t="str">
        <f t="shared" si="8"/>
        <v>WO</v>
      </c>
      <c r="AI7" s="78">
        <f>AI6+1</f>
        <v>45903</v>
      </c>
      <c r="AJ7" s="85" t="str">
        <f>IF(Invulblad!$D$5="D1",IF(VLOOKUP(MOD(AI7+12,21),tabel,3)="R","",VLOOKUP(MOD(AI7+12,21),tabel,3)),IF(Invulblad!$D$5="D2",IF(VLOOKUP(MOD(AI7+5,21),tabel,3)="R","",VLOOKUP(MOD(AI7+5,21),tabel,3)),IF(Invulblad!$D$5="D3",IF(VLOOKUP(MOD(AI7+19,21),tabel,3)="R","",VLOOKUP(MOD(AI7+19,21),tabel,3)))))</f>
        <v>L</v>
      </c>
      <c r="AL7" s="74" t="str">
        <f t="shared" si="9"/>
        <v>VR</v>
      </c>
      <c r="AM7" s="78">
        <f>AM6+1</f>
        <v>45933</v>
      </c>
      <c r="AN7" s="85" t="str">
        <f>IF(Invulblad!$D$5="D1",IF(VLOOKUP(MOD(AM7+12,21),tabel,3)="R","",VLOOKUP(MOD(AM7+12,21),tabel,3)),IF(Invulblad!$D$5="D2",IF(VLOOKUP(MOD(AM7+5,21),tabel,3)="R","",VLOOKUP(MOD(AM7+5,21),tabel,3)),IF(Invulblad!$D$5="D3",IF(VLOOKUP(MOD(AM7+19,21),tabel,3)="R","",VLOOKUP(MOD(AM7+19,21),tabel,3)))))</f>
        <v>V</v>
      </c>
      <c r="AP7" s="74" t="str">
        <f t="shared" si="10"/>
        <v>MA</v>
      </c>
      <c r="AQ7" s="78">
        <f>AQ6+1</f>
        <v>45964</v>
      </c>
      <c r="AR7" s="85" t="str">
        <f>IF(Invulblad!$D$5="D1",IF(VLOOKUP(MOD(AQ7+12,21),tabel,3)="R","",VLOOKUP(MOD(AQ7+12,21),tabel,3)),IF(Invulblad!$D$5="D2",IF(VLOOKUP(MOD(AQ7+5,21),tabel,3)="R","",VLOOKUP(MOD(AQ7+5,21),tabel,3)),IF(Invulblad!$D$5="D3",IF(VLOOKUP(MOD(AQ7+19,21),tabel,3)="R","",VLOOKUP(MOD(AQ7+19,21),tabel,3)))))</f>
        <v>L</v>
      </c>
      <c r="AT7" s="74" t="str">
        <f t="shared" si="11"/>
        <v>WO</v>
      </c>
      <c r="AU7" s="78">
        <f>AU6+1</f>
        <v>45994</v>
      </c>
      <c r="AV7" s="85" t="str">
        <f>IF(Invulblad!$D$5="D1",IF(VLOOKUP(MOD(AU7+12,21),tabel,3)="R","",VLOOKUP(MOD(AU7+12,21),tabel,3)),IF(Invulblad!$D$5="D2",IF(VLOOKUP(MOD(AU7+5,21),tabel,3)="R","",VLOOKUP(MOD(AU7+5,21),tabel,3)),IF(Invulblad!$D$5="D3",IF(VLOOKUP(MOD(AU7+19,21),tabel,3)="R","",VLOOKUP(MOD(AU7+19,21),tabel,3)))))</f>
        <v>V</v>
      </c>
    </row>
    <row r="8" spans="1:48" ht="14.1" customHeight="1" x14ac:dyDescent="0.2">
      <c r="B8" s="74" t="str">
        <f t="shared" si="0"/>
        <v>ZA</v>
      </c>
      <c r="C8" s="78">
        <f t="shared" ref="C8:C35" si="12">C7+1</f>
        <v>45661</v>
      </c>
      <c r="D8" s="85" t="str">
        <f>IF(Invulblad!$D$5="D1",IF(VLOOKUP(MOD(C8+12,21),tabel,3)="R","",VLOOKUP(MOD(C8+12,21),tabel,3)),IF(Invulblad!$D$5="D2",IF(VLOOKUP(MOD(C8+5,21),tabel,3)="R","",VLOOKUP(MOD(C8+5,21),tabel,3)),IF(Invulblad!$D$5="D3",IF(VLOOKUP(MOD(C8+19,21),tabel,3)="R","",VLOOKUP(MOD(C8+19,21),tabel,3)))))</f>
        <v/>
      </c>
      <c r="E8" s="77"/>
      <c r="F8" s="74" t="str">
        <f t="shared" si="1"/>
        <v>DI</v>
      </c>
      <c r="G8" s="78">
        <f t="shared" ref="G8:G22" si="13">G7+1</f>
        <v>45692</v>
      </c>
      <c r="H8" s="79" t="str">
        <f>IF(Invulblad!$D$5="D1",IF(VLOOKUP(MOD(G8+12,21),tabel,3)="R","",VLOOKUP(MOD(G8+12,21),tabel,3)),IF(Invulblad!$D$5="D2",IF(VLOOKUP(MOD(G8+5,21),tabel,3)="R","",VLOOKUP(MOD(G8+5,21),tabel,3)),IF(Invulblad!$D$5="D3",IF(VLOOKUP(MOD(G8+19,21),tabel,3)="R","",VLOOKUP(MOD(G8+19,21),tabel,3)))))</f>
        <v>L</v>
      </c>
      <c r="J8" s="74" t="str">
        <f t="shared" si="2"/>
        <v>DI</v>
      </c>
      <c r="K8" s="78">
        <f t="shared" ref="K8:K22" si="14">K7+1</f>
        <v>45720</v>
      </c>
      <c r="L8" s="85" t="str">
        <f>IF(Invulblad!$D$5="D1",IF(VLOOKUP(MOD(K8+12,21),tabel,3)="R","",VLOOKUP(MOD(K8+12,21),tabel,3)),IF(Invulblad!$D$5="D2",IF(VLOOKUP(MOD(K8+5,21),tabel,3)="R","",VLOOKUP(MOD(K8+5,21),tabel,3)),IF(Invulblad!$D$5="D3",IF(VLOOKUP(MOD(K8+19,21),tabel,3)="R","",VLOOKUP(MOD(K8+19,21),tabel,3)))))</f>
        <v>V</v>
      </c>
      <c r="N8" s="74" t="str">
        <f t="shared" si="3"/>
        <v>VR</v>
      </c>
      <c r="O8" s="78">
        <f t="shared" ref="O8:O22" si="15">O7+1</f>
        <v>45751</v>
      </c>
      <c r="P8" s="85" t="str">
        <f>IF(Invulblad!$D$5="D1",IF(VLOOKUP(MOD(O8+12,21),tabel,3)="R","",VLOOKUP(MOD(O8+12,21),tabel,3)),IF(Invulblad!$D$5="D2",IF(VLOOKUP(MOD(O8+5,21),tabel,3)="R","",VLOOKUP(MOD(O8+5,21),tabel,3)),IF(Invulblad!$D$5="D3",IF(VLOOKUP(MOD(O8+19,21),tabel,3)="R","",VLOOKUP(MOD(O8+19,21),tabel,3)))))</f>
        <v>N</v>
      </c>
      <c r="R8" s="74" t="str">
        <f t="shared" si="4"/>
        <v>ZO</v>
      </c>
      <c r="S8" s="78">
        <f t="shared" ref="S8:S22" si="16">S7+1</f>
        <v>45781</v>
      </c>
      <c r="T8" s="85" t="str">
        <f>IF(Invulblad!$D$5="D1",IF(VLOOKUP(MOD(S8+12,21),tabel,3)="R","",VLOOKUP(MOD(S8+12,21),tabel,3)),IF(Invulblad!$D$5="D2",IF(VLOOKUP(MOD(S8+5,21),tabel,3)="R","",VLOOKUP(MOD(S8+5,21),tabel,3)),IF(Invulblad!$D$5="D3",IF(VLOOKUP(MOD(S8+19,21),tabel,3)="R","",VLOOKUP(MOD(S8+19,21),tabel,3)))))</f>
        <v/>
      </c>
      <c r="V8" s="74" t="str">
        <f t="shared" si="5"/>
        <v>WO</v>
      </c>
      <c r="W8" s="78">
        <f t="shared" ref="W8:W22" si="17">W7+1</f>
        <v>45812</v>
      </c>
      <c r="X8" s="85" t="str">
        <f>IF(Invulblad!$D$5="D1",IF(VLOOKUP(MOD(W8+12,21),tabel,3)="R","",VLOOKUP(MOD(W8+12,21),tabel,3)),IF(Invulblad!$D$5="D2",IF(VLOOKUP(MOD(W8+5,21),tabel,3)="R","",VLOOKUP(MOD(W8+5,21),tabel,3)),IF(Invulblad!$D$5="D3",IF(VLOOKUP(MOD(W8+19,21),tabel,3)="R","",VLOOKUP(MOD(W8+19,21),tabel,3)))))</f>
        <v>N</v>
      </c>
      <c r="Z8" s="74" t="str">
        <f t="shared" si="6"/>
        <v>VR</v>
      </c>
      <c r="AA8" s="78">
        <f t="shared" ref="AA8:AA22" si="18">AA7+1</f>
        <v>45842</v>
      </c>
      <c r="AB8" s="85" t="str">
        <f>IF(Invulblad!$D$5="D1",IF(VLOOKUP(MOD(AA8+12,21),tabel,3)="R","",VLOOKUP(MOD(AA8+12,21),tabel,3)),IF(Invulblad!$D$5="D2",IF(VLOOKUP(MOD(AA8+5,21),tabel,3)="R","",VLOOKUP(MOD(AA8+5,21),tabel,3)),IF(Invulblad!$D$5="D3",IF(VLOOKUP(MOD(AA8+19,21),tabel,3)="R","",VLOOKUP(MOD(AA8+19,21),tabel,3)))))</f>
        <v>L</v>
      </c>
      <c r="AD8" s="74" t="str">
        <f t="shared" si="7"/>
        <v>MA</v>
      </c>
      <c r="AE8" s="78">
        <f t="shared" ref="AE8:AE22" si="19">AE7+1</f>
        <v>45873</v>
      </c>
      <c r="AF8" s="85" t="str">
        <f>IF(Invulblad!$D$5="D1",IF(VLOOKUP(MOD(AE8+12,21),tabel,3)="R","",VLOOKUP(MOD(AE8+12,21),tabel,3)),IF(Invulblad!$D$5="D2",IF(VLOOKUP(MOD(AE8+5,21),tabel,3)="R","",VLOOKUP(MOD(AE8+5,21),tabel,3)),IF(Invulblad!$D$5="D3",IF(VLOOKUP(MOD(AE8+19,21),tabel,3)="R","",VLOOKUP(MOD(AE8+19,21),tabel,3)))))</f>
        <v>N</v>
      </c>
      <c r="AH8" s="74" t="str">
        <f t="shared" si="8"/>
        <v>DO</v>
      </c>
      <c r="AI8" s="78">
        <f t="shared" ref="AI8:AI22" si="20">AI7+1</f>
        <v>45904</v>
      </c>
      <c r="AJ8" s="85" t="str">
        <f>IF(Invulblad!$D$5="D1",IF(VLOOKUP(MOD(AI8+12,21),tabel,3)="R","",VLOOKUP(MOD(AI8+12,21),tabel,3)),IF(Invulblad!$D$5="D2",IF(VLOOKUP(MOD(AI8+5,21),tabel,3)="R","",VLOOKUP(MOD(AI8+5,21),tabel,3)),IF(Invulblad!$D$5="D3",IF(VLOOKUP(MOD(AI8+19,21),tabel,3)="R","",VLOOKUP(MOD(AI8+19,21),tabel,3)))))</f>
        <v>L</v>
      </c>
      <c r="AL8" s="74" t="str">
        <f t="shared" si="9"/>
        <v>ZA</v>
      </c>
      <c r="AM8" s="78">
        <f t="shared" ref="AM8:AM22" si="21">AM7+1</f>
        <v>45934</v>
      </c>
      <c r="AN8" s="85" t="str">
        <f>IF(Invulblad!$D$5="D1",IF(VLOOKUP(MOD(AM8+12,21),tabel,3)="R","",VLOOKUP(MOD(AM8+12,21),tabel,3)),IF(Invulblad!$D$5="D2",IF(VLOOKUP(MOD(AM8+5,21),tabel,3)="R","",VLOOKUP(MOD(AM8+5,21),tabel,3)),IF(Invulblad!$D$5="D3",IF(VLOOKUP(MOD(AM8+19,21),tabel,3)="R","",VLOOKUP(MOD(AM8+19,21),tabel,3)))))</f>
        <v/>
      </c>
      <c r="AP8" s="74" t="str">
        <f t="shared" si="10"/>
        <v>DI</v>
      </c>
      <c r="AQ8" s="78">
        <f t="shared" ref="AQ8:AQ22" si="22">AQ7+1</f>
        <v>45965</v>
      </c>
      <c r="AR8" s="85" t="str">
        <f>IF(Invulblad!$D$5="D1",IF(VLOOKUP(MOD(AQ8+12,21),tabel,3)="R","",VLOOKUP(MOD(AQ8+12,21),tabel,3)),IF(Invulblad!$D$5="D2",IF(VLOOKUP(MOD(AQ8+5,21),tabel,3)="R","",VLOOKUP(MOD(AQ8+5,21),tabel,3)),IF(Invulblad!$D$5="D3",IF(VLOOKUP(MOD(AQ8+19,21),tabel,3)="R","",VLOOKUP(MOD(AQ8+19,21),tabel,3)))))</f>
        <v>L</v>
      </c>
      <c r="AT8" s="74" t="str">
        <f t="shared" si="11"/>
        <v>DO</v>
      </c>
      <c r="AU8" s="78">
        <f t="shared" ref="AU8:AU22" si="23">AU7+1</f>
        <v>45995</v>
      </c>
      <c r="AV8" s="85" t="str">
        <f>IF(Invulblad!$D$5="D1",IF(VLOOKUP(MOD(AU8+12,21),tabel,3)="R","",VLOOKUP(MOD(AU8+12,21),tabel,3)),IF(Invulblad!$D$5="D2",IF(VLOOKUP(MOD(AU8+5,21),tabel,3)="R","",VLOOKUP(MOD(AU8+5,21),tabel,3)),IF(Invulblad!$D$5="D3",IF(VLOOKUP(MOD(AU8+19,21),tabel,3)="R","",VLOOKUP(MOD(AU8+19,21),tabel,3)))))</f>
        <v>V</v>
      </c>
    </row>
    <row r="9" spans="1:48" ht="14.1" customHeight="1" x14ac:dyDescent="0.2">
      <c r="B9" s="74" t="str">
        <f t="shared" si="0"/>
        <v>ZO</v>
      </c>
      <c r="C9" s="78">
        <f t="shared" si="12"/>
        <v>45662</v>
      </c>
      <c r="D9" s="85" t="str">
        <f>IF(Invulblad!$D$5="D1",IF(VLOOKUP(MOD(C9+12,21),tabel,3)="R","",VLOOKUP(MOD(C9+12,21),tabel,3)),IF(Invulblad!$D$5="D2",IF(VLOOKUP(MOD(C9+5,21),tabel,3)="R","",VLOOKUP(MOD(C9+5,21),tabel,3)),IF(Invulblad!$D$5="D3",IF(VLOOKUP(MOD(C9+19,21),tabel,3)="R","",VLOOKUP(MOD(C9+19,21),tabel,3)))))</f>
        <v/>
      </c>
      <c r="E9" s="77"/>
      <c r="F9" s="74" t="str">
        <f t="shared" si="1"/>
        <v>WO</v>
      </c>
      <c r="G9" s="78">
        <f t="shared" si="13"/>
        <v>45693</v>
      </c>
      <c r="H9" s="79" t="str">
        <f>IF(Invulblad!$D$5="D1",IF(VLOOKUP(MOD(G9+12,21),tabel,3)="R","",VLOOKUP(MOD(G9+12,21),tabel,3)),IF(Invulblad!$D$5="D2",IF(VLOOKUP(MOD(G9+5,21),tabel,3)="R","",VLOOKUP(MOD(G9+5,21),tabel,3)),IF(Invulblad!$D$5="D3",IF(VLOOKUP(MOD(G9+19,21),tabel,3)="R","",VLOOKUP(MOD(G9+19,21),tabel,3)))))</f>
        <v>L</v>
      </c>
      <c r="J9" s="74" t="str">
        <f t="shared" si="2"/>
        <v>WO</v>
      </c>
      <c r="K9" s="78">
        <f t="shared" si="14"/>
        <v>45721</v>
      </c>
      <c r="L9" s="85" t="str">
        <f>IF(Invulblad!$D$5="D1",IF(VLOOKUP(MOD(K9+12,21),tabel,3)="R","",VLOOKUP(MOD(K9+12,21),tabel,3)),IF(Invulblad!$D$5="D2",IF(VLOOKUP(MOD(K9+5,21),tabel,3)="R","",VLOOKUP(MOD(K9+5,21),tabel,3)),IF(Invulblad!$D$5="D3",IF(VLOOKUP(MOD(K9+19,21),tabel,3)="R","",VLOOKUP(MOD(K9+19,21),tabel,3)))))</f>
        <v>V</v>
      </c>
      <c r="N9" s="74" t="str">
        <f t="shared" si="3"/>
        <v>ZA</v>
      </c>
      <c r="O9" s="78">
        <f t="shared" si="15"/>
        <v>45752</v>
      </c>
      <c r="P9" s="85" t="str">
        <f>IF(Invulblad!$D$5="D1",IF(VLOOKUP(MOD(O9+12,21),tabel,3)="R","",VLOOKUP(MOD(O9+12,21),tabel,3)),IF(Invulblad!$D$5="D2",IF(VLOOKUP(MOD(O9+5,21),tabel,3)="R","",VLOOKUP(MOD(O9+5,21),tabel,3)),IF(Invulblad!$D$5="D3",IF(VLOOKUP(MOD(O9+19,21),tabel,3)="R","",VLOOKUP(MOD(O9+19,21),tabel,3)))))</f>
        <v/>
      </c>
      <c r="R9" s="74" t="str">
        <f t="shared" si="4"/>
        <v>MA</v>
      </c>
      <c r="S9" s="78">
        <f t="shared" si="16"/>
        <v>45782</v>
      </c>
      <c r="T9" s="85" t="str">
        <f>IF(Invulblad!$D$5="D1",IF(VLOOKUP(MOD(S9+12,21),tabel,3)="R","",VLOOKUP(MOD(S9+12,21),tabel,3)),IF(Invulblad!$D$5="D2",IF(VLOOKUP(MOD(S9+5,21),tabel,3)="R","",VLOOKUP(MOD(S9+5,21),tabel,3)),IF(Invulblad!$D$5="D3",IF(VLOOKUP(MOD(S9+19,21),tabel,3)="R","",VLOOKUP(MOD(S9+19,21),tabel,3)))))</f>
        <v>V</v>
      </c>
      <c r="V9" s="74" t="str">
        <f t="shared" si="5"/>
        <v>DO</v>
      </c>
      <c r="W9" s="78">
        <f t="shared" si="17"/>
        <v>45813</v>
      </c>
      <c r="X9" s="85" t="str">
        <f>IF(Invulblad!$D$5="D1",IF(VLOOKUP(MOD(W9+12,21),tabel,3)="R","",VLOOKUP(MOD(W9+12,21),tabel,3)),IF(Invulblad!$D$5="D2",IF(VLOOKUP(MOD(W9+5,21),tabel,3)="R","",VLOOKUP(MOD(W9+5,21),tabel,3)),IF(Invulblad!$D$5="D3",IF(VLOOKUP(MOD(W9+19,21),tabel,3)="R","",VLOOKUP(MOD(W9+19,21),tabel,3)))))</f>
        <v>N</v>
      </c>
      <c r="Z9" s="74" t="str">
        <f t="shared" si="6"/>
        <v>ZA</v>
      </c>
      <c r="AA9" s="78">
        <f t="shared" si="18"/>
        <v>45843</v>
      </c>
      <c r="AB9" s="85" t="str">
        <f>IF(Invulblad!$D$5="D1",IF(VLOOKUP(MOD(AA9+12,21),tabel,3)="R","",VLOOKUP(MOD(AA9+12,21),tabel,3)),IF(Invulblad!$D$5="D2",IF(VLOOKUP(MOD(AA9+5,21),tabel,3)="R","",VLOOKUP(MOD(AA9+5,21),tabel,3)),IF(Invulblad!$D$5="D3",IF(VLOOKUP(MOD(AA9+19,21),tabel,3)="R","",VLOOKUP(MOD(AA9+19,21),tabel,3)))))</f>
        <v/>
      </c>
      <c r="AD9" s="74" t="str">
        <f t="shared" si="7"/>
        <v>DI</v>
      </c>
      <c r="AE9" s="78">
        <f t="shared" si="19"/>
        <v>45874</v>
      </c>
      <c r="AF9" s="85" t="str">
        <f>IF(Invulblad!$D$5="D1",IF(VLOOKUP(MOD(AE9+12,21),tabel,3)="R","",VLOOKUP(MOD(AE9+12,21),tabel,3)),IF(Invulblad!$D$5="D2",IF(VLOOKUP(MOD(AE9+5,21),tabel,3)="R","",VLOOKUP(MOD(AE9+5,21),tabel,3)),IF(Invulblad!$D$5="D3",IF(VLOOKUP(MOD(AE9+19,21),tabel,3)="R","",VLOOKUP(MOD(AE9+19,21),tabel,3)))))</f>
        <v>N</v>
      </c>
      <c r="AH9" s="74" t="str">
        <f t="shared" si="8"/>
        <v>VR</v>
      </c>
      <c r="AI9" s="78">
        <f t="shared" si="20"/>
        <v>45905</v>
      </c>
      <c r="AJ9" s="85" t="str">
        <f>IF(Invulblad!$D$5="D1",IF(VLOOKUP(MOD(AI9+12,21),tabel,3)="R","",VLOOKUP(MOD(AI9+12,21),tabel,3)),IF(Invulblad!$D$5="D2",IF(VLOOKUP(MOD(AI9+5,21),tabel,3)="R","",VLOOKUP(MOD(AI9+5,21),tabel,3)),IF(Invulblad!$D$5="D3",IF(VLOOKUP(MOD(AI9+19,21),tabel,3)="R","",VLOOKUP(MOD(AI9+19,21),tabel,3)))))</f>
        <v>L</v>
      </c>
      <c r="AL9" s="74" t="str">
        <f t="shared" si="9"/>
        <v>ZO</v>
      </c>
      <c r="AM9" s="78">
        <f t="shared" si="21"/>
        <v>45935</v>
      </c>
      <c r="AN9" s="85" t="str">
        <f>IF(Invulblad!$D$5="D1",IF(VLOOKUP(MOD(AM9+12,21),tabel,3)="R","",VLOOKUP(MOD(AM9+12,21),tabel,3)),IF(Invulblad!$D$5="D2",IF(VLOOKUP(MOD(AM9+5,21),tabel,3)="R","",VLOOKUP(MOD(AM9+5,21),tabel,3)),IF(Invulblad!$D$5="D3",IF(VLOOKUP(MOD(AM9+19,21),tabel,3)="R","",VLOOKUP(MOD(AM9+19,21),tabel,3)))))</f>
        <v/>
      </c>
      <c r="AP9" s="74" t="str">
        <f t="shared" si="10"/>
        <v>WO</v>
      </c>
      <c r="AQ9" s="78">
        <f t="shared" si="22"/>
        <v>45966</v>
      </c>
      <c r="AR9" s="85" t="str">
        <f>IF(Invulblad!$D$5="D1",IF(VLOOKUP(MOD(AQ9+12,21),tabel,3)="R","",VLOOKUP(MOD(AQ9+12,21),tabel,3)),IF(Invulblad!$D$5="D2",IF(VLOOKUP(MOD(AQ9+5,21),tabel,3)="R","",VLOOKUP(MOD(AQ9+5,21),tabel,3)),IF(Invulblad!$D$5="D3",IF(VLOOKUP(MOD(AQ9+19,21),tabel,3)="R","",VLOOKUP(MOD(AQ9+19,21),tabel,3)))))</f>
        <v>L</v>
      </c>
      <c r="AT9" s="74" t="str">
        <f t="shared" si="11"/>
        <v>VR</v>
      </c>
      <c r="AU9" s="78">
        <f t="shared" si="23"/>
        <v>45996</v>
      </c>
      <c r="AV9" s="85" t="str">
        <f>IF(Invulblad!$D$5="D1",IF(VLOOKUP(MOD(AU9+12,21),tabel,3)="R","",VLOOKUP(MOD(AU9+12,21),tabel,3)),IF(Invulblad!$D$5="D2",IF(VLOOKUP(MOD(AU9+5,21),tabel,3)="R","",VLOOKUP(MOD(AU9+5,21),tabel,3)),IF(Invulblad!$D$5="D3",IF(VLOOKUP(MOD(AU9+19,21),tabel,3)="R","",VLOOKUP(MOD(AU9+19,21),tabel,3)))))</f>
        <v>V</v>
      </c>
    </row>
    <row r="10" spans="1:48" ht="14.1" customHeight="1" x14ac:dyDescent="0.2">
      <c r="B10" s="74" t="str">
        <f t="shared" si="0"/>
        <v>MA</v>
      </c>
      <c r="C10" s="78">
        <f t="shared" si="12"/>
        <v>45663</v>
      </c>
      <c r="D10" s="85" t="str">
        <f>IF(Invulblad!$D$5="D1",IF(VLOOKUP(MOD(C10+12,21),tabel,3)="R","",VLOOKUP(MOD(C10+12,21),tabel,3)),IF(Invulblad!$D$5="D2",IF(VLOOKUP(MOD(C10+5,21),tabel,3)="R","",VLOOKUP(MOD(C10+5,21),tabel,3)),IF(Invulblad!$D$5="D3",IF(VLOOKUP(MOD(C10+19,21),tabel,3)="R","",VLOOKUP(MOD(C10+19,21),tabel,3)))))</f>
        <v>N</v>
      </c>
      <c r="E10" s="77"/>
      <c r="F10" s="74" t="str">
        <f t="shared" si="1"/>
        <v>DO</v>
      </c>
      <c r="G10" s="78">
        <f t="shared" si="13"/>
        <v>45694</v>
      </c>
      <c r="H10" s="79" t="str">
        <f>IF(Invulblad!$D$5="D1",IF(VLOOKUP(MOD(G10+12,21),tabel,3)="R","",VLOOKUP(MOD(G10+12,21),tabel,3)),IF(Invulblad!$D$5="D2",IF(VLOOKUP(MOD(G10+5,21),tabel,3)="R","",VLOOKUP(MOD(G10+5,21),tabel,3)),IF(Invulblad!$D$5="D3",IF(VLOOKUP(MOD(G10+19,21),tabel,3)="R","",VLOOKUP(MOD(G10+19,21),tabel,3)))))</f>
        <v>L</v>
      </c>
      <c r="J10" s="74" t="str">
        <f t="shared" si="2"/>
        <v>DO</v>
      </c>
      <c r="K10" s="78">
        <f t="shared" si="14"/>
        <v>45722</v>
      </c>
      <c r="L10" s="85" t="str">
        <f>IF(Invulblad!$D$5="D1",IF(VLOOKUP(MOD(K10+12,21),tabel,3)="R","",VLOOKUP(MOD(K10+12,21),tabel,3)),IF(Invulblad!$D$5="D2",IF(VLOOKUP(MOD(K10+5,21),tabel,3)="R","",VLOOKUP(MOD(K10+5,21),tabel,3)),IF(Invulblad!$D$5="D3",IF(VLOOKUP(MOD(K10+19,21),tabel,3)="R","",VLOOKUP(MOD(K10+19,21),tabel,3)))))</f>
        <v>V</v>
      </c>
      <c r="N10" s="74" t="str">
        <f t="shared" si="3"/>
        <v>ZO</v>
      </c>
      <c r="O10" s="78">
        <f t="shared" si="15"/>
        <v>45753</v>
      </c>
      <c r="P10" s="85" t="str">
        <f>IF(Invulblad!$D$5="D1",IF(VLOOKUP(MOD(O10+12,21),tabel,3)="R","",VLOOKUP(MOD(O10+12,21),tabel,3)),IF(Invulblad!$D$5="D2",IF(VLOOKUP(MOD(O10+5,21),tabel,3)="R","",VLOOKUP(MOD(O10+5,21),tabel,3)),IF(Invulblad!$D$5="D3",IF(VLOOKUP(MOD(O10+19,21),tabel,3)="R","",VLOOKUP(MOD(O10+19,21),tabel,3)))))</f>
        <v/>
      </c>
      <c r="R10" s="74" t="str">
        <f t="shared" si="4"/>
        <v>DI</v>
      </c>
      <c r="S10" s="78">
        <f t="shared" si="16"/>
        <v>45783</v>
      </c>
      <c r="T10" s="85" t="str">
        <f>IF(Invulblad!$D$5="D1",IF(VLOOKUP(MOD(S10+12,21),tabel,3)="R","",VLOOKUP(MOD(S10+12,21),tabel,3)),IF(Invulblad!$D$5="D2",IF(VLOOKUP(MOD(S10+5,21),tabel,3)="R","",VLOOKUP(MOD(S10+5,21),tabel,3)),IF(Invulblad!$D$5="D3",IF(VLOOKUP(MOD(S10+19,21),tabel,3)="R","",VLOOKUP(MOD(S10+19,21),tabel,3)))))</f>
        <v>V</v>
      </c>
      <c r="V10" s="74" t="str">
        <f t="shared" si="5"/>
        <v>VR</v>
      </c>
      <c r="W10" s="78">
        <f t="shared" si="17"/>
        <v>45814</v>
      </c>
      <c r="X10" s="85" t="str">
        <f>IF(Invulblad!$D$5="D1",IF(VLOOKUP(MOD(W10+12,21),tabel,3)="R","",VLOOKUP(MOD(W10+12,21),tabel,3)),IF(Invulblad!$D$5="D2",IF(VLOOKUP(MOD(W10+5,21),tabel,3)="R","",VLOOKUP(MOD(W10+5,21),tabel,3)),IF(Invulblad!$D$5="D3",IF(VLOOKUP(MOD(W10+19,21),tabel,3)="R","",VLOOKUP(MOD(W10+19,21),tabel,3)))))</f>
        <v>N</v>
      </c>
      <c r="Z10" s="74" t="str">
        <f t="shared" si="6"/>
        <v>ZO</v>
      </c>
      <c r="AA10" s="78">
        <f t="shared" si="18"/>
        <v>45844</v>
      </c>
      <c r="AB10" s="85" t="str">
        <f>IF(Invulblad!$D$5="D1",IF(VLOOKUP(MOD(AA10+12,21),tabel,3)="R","",VLOOKUP(MOD(AA10+12,21),tabel,3)),IF(Invulblad!$D$5="D2",IF(VLOOKUP(MOD(AA10+5,21),tabel,3)="R","",VLOOKUP(MOD(AA10+5,21),tabel,3)),IF(Invulblad!$D$5="D3",IF(VLOOKUP(MOD(AA10+19,21),tabel,3)="R","",VLOOKUP(MOD(AA10+19,21),tabel,3)))))</f>
        <v/>
      </c>
      <c r="AD10" s="74" t="str">
        <f t="shared" si="7"/>
        <v>WO</v>
      </c>
      <c r="AE10" s="78">
        <f t="shared" si="19"/>
        <v>45875</v>
      </c>
      <c r="AF10" s="85" t="str">
        <f>IF(Invulblad!$D$5="D1",IF(VLOOKUP(MOD(AE10+12,21),tabel,3)="R","",VLOOKUP(MOD(AE10+12,21),tabel,3)),IF(Invulblad!$D$5="D2",IF(VLOOKUP(MOD(AE10+5,21),tabel,3)="R","",VLOOKUP(MOD(AE10+5,21),tabel,3)),IF(Invulblad!$D$5="D3",IF(VLOOKUP(MOD(AE10+19,21),tabel,3)="R","",VLOOKUP(MOD(AE10+19,21),tabel,3)))))</f>
        <v>N</v>
      </c>
      <c r="AH10" s="74" t="str">
        <f t="shared" si="8"/>
        <v>ZA</v>
      </c>
      <c r="AI10" s="78">
        <f t="shared" si="20"/>
        <v>45906</v>
      </c>
      <c r="AJ10" s="85" t="str">
        <f>IF(Invulblad!$D$5="D1",IF(VLOOKUP(MOD(AI10+12,21),tabel,3)="R","",VLOOKUP(MOD(AI10+12,21),tabel,3)),IF(Invulblad!$D$5="D2",IF(VLOOKUP(MOD(AI10+5,21),tabel,3)="R","",VLOOKUP(MOD(AI10+5,21),tabel,3)),IF(Invulblad!$D$5="D3",IF(VLOOKUP(MOD(AI10+19,21),tabel,3)="R","",VLOOKUP(MOD(AI10+19,21),tabel,3)))))</f>
        <v/>
      </c>
      <c r="AL10" s="74" t="str">
        <f t="shared" si="9"/>
        <v>MA</v>
      </c>
      <c r="AM10" s="78">
        <f t="shared" si="21"/>
        <v>45936</v>
      </c>
      <c r="AN10" s="85" t="str">
        <f>IF(Invulblad!$D$5="D1",IF(VLOOKUP(MOD(AM10+12,21),tabel,3)="R","",VLOOKUP(MOD(AM10+12,21),tabel,3)),IF(Invulblad!$D$5="D2",IF(VLOOKUP(MOD(AM10+5,21),tabel,3)="R","",VLOOKUP(MOD(AM10+5,21),tabel,3)),IF(Invulblad!$D$5="D3",IF(VLOOKUP(MOD(AM10+19,21),tabel,3)="R","",VLOOKUP(MOD(AM10+19,21),tabel,3)))))</f>
        <v>N</v>
      </c>
      <c r="AP10" s="74" t="str">
        <f t="shared" si="10"/>
        <v>DO</v>
      </c>
      <c r="AQ10" s="78">
        <f t="shared" si="22"/>
        <v>45967</v>
      </c>
      <c r="AR10" s="85" t="str">
        <f>IF(Invulblad!$D$5="D1",IF(VLOOKUP(MOD(AQ10+12,21),tabel,3)="R","",VLOOKUP(MOD(AQ10+12,21),tabel,3)),IF(Invulblad!$D$5="D2",IF(VLOOKUP(MOD(AQ10+5,21),tabel,3)="R","",VLOOKUP(MOD(AQ10+5,21),tabel,3)),IF(Invulblad!$D$5="D3",IF(VLOOKUP(MOD(AQ10+19,21),tabel,3)="R","",VLOOKUP(MOD(AQ10+19,21),tabel,3)))))</f>
        <v>L</v>
      </c>
      <c r="AT10" s="74" t="str">
        <f t="shared" si="11"/>
        <v>ZA</v>
      </c>
      <c r="AU10" s="78">
        <f t="shared" si="23"/>
        <v>45997</v>
      </c>
      <c r="AV10" s="85" t="str">
        <f>IF(Invulblad!$D$5="D1",IF(VLOOKUP(MOD(AU10+12,21),tabel,3)="R","",VLOOKUP(MOD(AU10+12,21),tabel,3)),IF(Invulblad!$D$5="D2",IF(VLOOKUP(MOD(AU10+5,21),tabel,3)="R","",VLOOKUP(MOD(AU10+5,21),tabel,3)),IF(Invulblad!$D$5="D3",IF(VLOOKUP(MOD(AU10+19,21),tabel,3)="R","",VLOOKUP(MOD(AU10+19,21),tabel,3)))))</f>
        <v/>
      </c>
    </row>
    <row r="11" spans="1:48" ht="14.1" customHeight="1" x14ac:dyDescent="0.2">
      <c r="B11" s="74" t="str">
        <f t="shared" si="0"/>
        <v>DI</v>
      </c>
      <c r="C11" s="78">
        <f t="shared" si="12"/>
        <v>45664</v>
      </c>
      <c r="D11" s="85" t="str">
        <f>IF(Invulblad!$D$5="D1",IF(VLOOKUP(MOD(C11+12,21),tabel,3)="R","",VLOOKUP(MOD(C11+12,21),tabel,3)),IF(Invulblad!$D$5="D2",IF(VLOOKUP(MOD(C11+5,21),tabel,3)="R","",VLOOKUP(MOD(C11+5,21),tabel,3)),IF(Invulblad!$D$5="D3",IF(VLOOKUP(MOD(C11+19,21),tabel,3)="R","",VLOOKUP(MOD(C11+19,21),tabel,3)))))</f>
        <v>N</v>
      </c>
      <c r="E11" s="77"/>
      <c r="F11" s="74" t="str">
        <f t="shared" si="1"/>
        <v>VR</v>
      </c>
      <c r="G11" s="78">
        <f t="shared" si="13"/>
        <v>45695</v>
      </c>
      <c r="H11" s="79" t="str">
        <f>IF(Invulblad!$D$5="D1",IF(VLOOKUP(MOD(G11+12,21),tabel,3)="R","",VLOOKUP(MOD(G11+12,21),tabel,3)),IF(Invulblad!$D$5="D2",IF(VLOOKUP(MOD(G11+5,21),tabel,3)="R","",VLOOKUP(MOD(G11+5,21),tabel,3)),IF(Invulblad!$D$5="D3",IF(VLOOKUP(MOD(G11+19,21),tabel,3)="R","",VLOOKUP(MOD(G11+19,21),tabel,3)))))</f>
        <v>L</v>
      </c>
      <c r="J11" s="74" t="str">
        <f t="shared" si="2"/>
        <v>VR</v>
      </c>
      <c r="K11" s="78">
        <f t="shared" si="14"/>
        <v>45723</v>
      </c>
      <c r="L11" s="85" t="str">
        <f>IF(Invulblad!$D$5="D1",IF(VLOOKUP(MOD(K11+12,21),tabel,3)="R","",VLOOKUP(MOD(K11+12,21),tabel,3)),IF(Invulblad!$D$5="D2",IF(VLOOKUP(MOD(K11+5,21),tabel,3)="R","",VLOOKUP(MOD(K11+5,21),tabel,3)),IF(Invulblad!$D$5="D3",IF(VLOOKUP(MOD(K11+19,21),tabel,3)="R","",VLOOKUP(MOD(K11+19,21),tabel,3)))))</f>
        <v>V</v>
      </c>
      <c r="N11" s="74" t="str">
        <f t="shared" si="3"/>
        <v>MA</v>
      </c>
      <c r="O11" s="78">
        <f t="shared" si="15"/>
        <v>45754</v>
      </c>
      <c r="P11" s="85" t="str">
        <f>IF(Invulblad!$D$5="D1",IF(VLOOKUP(MOD(O11+12,21),tabel,3)="R","",VLOOKUP(MOD(O11+12,21),tabel,3)),IF(Invulblad!$D$5="D2",IF(VLOOKUP(MOD(O11+5,21),tabel,3)="R","",VLOOKUP(MOD(O11+5,21),tabel,3)),IF(Invulblad!$D$5="D3",IF(VLOOKUP(MOD(O11+19,21),tabel,3)="R","",VLOOKUP(MOD(O11+19,21),tabel,3)))))</f>
        <v>L</v>
      </c>
      <c r="R11" s="74" t="str">
        <f t="shared" si="4"/>
        <v>WO</v>
      </c>
      <c r="S11" s="78">
        <f t="shared" si="16"/>
        <v>45784</v>
      </c>
      <c r="T11" s="85" t="str">
        <f>IF(Invulblad!$D$5="D1",IF(VLOOKUP(MOD(S11+12,21),tabel,3)="R","",VLOOKUP(MOD(S11+12,21),tabel,3)),IF(Invulblad!$D$5="D2",IF(VLOOKUP(MOD(S11+5,21),tabel,3)="R","",VLOOKUP(MOD(S11+5,21),tabel,3)),IF(Invulblad!$D$5="D3",IF(VLOOKUP(MOD(S11+19,21),tabel,3)="R","",VLOOKUP(MOD(S11+19,21),tabel,3)))))</f>
        <v>V</v>
      </c>
      <c r="V11" s="74" t="str">
        <f t="shared" si="5"/>
        <v>ZA</v>
      </c>
      <c r="W11" s="78">
        <f t="shared" si="17"/>
        <v>45815</v>
      </c>
      <c r="X11" s="85" t="str">
        <f>IF(Invulblad!$D$5="D1",IF(VLOOKUP(MOD(W11+12,21),tabel,3)="R","",VLOOKUP(MOD(W11+12,21),tabel,3)),IF(Invulblad!$D$5="D2",IF(VLOOKUP(MOD(W11+5,21),tabel,3)="R","",VLOOKUP(MOD(W11+5,21),tabel,3)),IF(Invulblad!$D$5="D3",IF(VLOOKUP(MOD(W11+19,21),tabel,3)="R","",VLOOKUP(MOD(W11+19,21),tabel,3)))))</f>
        <v/>
      </c>
      <c r="Z11" s="74" t="str">
        <f t="shared" si="6"/>
        <v>MA</v>
      </c>
      <c r="AA11" s="78">
        <f t="shared" si="18"/>
        <v>45845</v>
      </c>
      <c r="AB11" s="85" t="str">
        <f>IF(Invulblad!$D$5="D1",IF(VLOOKUP(MOD(AA11+12,21),tabel,3)="R","",VLOOKUP(MOD(AA11+12,21),tabel,3)),IF(Invulblad!$D$5="D2",IF(VLOOKUP(MOD(AA11+5,21),tabel,3)="R","",VLOOKUP(MOD(AA11+5,21),tabel,3)),IF(Invulblad!$D$5="D3",IF(VLOOKUP(MOD(AA11+19,21),tabel,3)="R","",VLOOKUP(MOD(AA11+19,21),tabel,3)))))</f>
        <v>V</v>
      </c>
      <c r="AD11" s="74" t="str">
        <f t="shared" si="7"/>
        <v>DO</v>
      </c>
      <c r="AE11" s="78">
        <f t="shared" si="19"/>
        <v>45876</v>
      </c>
      <c r="AF11" s="85" t="str">
        <f>IF(Invulblad!$D$5="D1",IF(VLOOKUP(MOD(AE11+12,21),tabel,3)="R","",VLOOKUP(MOD(AE11+12,21),tabel,3)),IF(Invulblad!$D$5="D2",IF(VLOOKUP(MOD(AE11+5,21),tabel,3)="R","",VLOOKUP(MOD(AE11+5,21),tabel,3)),IF(Invulblad!$D$5="D3",IF(VLOOKUP(MOD(AE11+19,21),tabel,3)="R","",VLOOKUP(MOD(AE11+19,21),tabel,3)))))</f>
        <v>N</v>
      </c>
      <c r="AH11" s="74" t="str">
        <f t="shared" si="8"/>
        <v>ZO</v>
      </c>
      <c r="AI11" s="78">
        <f t="shared" si="20"/>
        <v>45907</v>
      </c>
      <c r="AJ11" s="85" t="str">
        <f>IF(Invulblad!$D$5="D1",IF(VLOOKUP(MOD(AI11+12,21),tabel,3)="R","",VLOOKUP(MOD(AI11+12,21),tabel,3)),IF(Invulblad!$D$5="D2",IF(VLOOKUP(MOD(AI11+5,21),tabel,3)="R","",VLOOKUP(MOD(AI11+5,21),tabel,3)),IF(Invulblad!$D$5="D3",IF(VLOOKUP(MOD(AI11+19,21),tabel,3)="R","",VLOOKUP(MOD(AI11+19,21),tabel,3)))))</f>
        <v/>
      </c>
      <c r="AL11" s="74" t="str">
        <f t="shared" si="9"/>
        <v>DI</v>
      </c>
      <c r="AM11" s="78">
        <f t="shared" si="21"/>
        <v>45937</v>
      </c>
      <c r="AN11" s="85" t="str">
        <f>IF(Invulblad!$D$5="D1",IF(VLOOKUP(MOD(AM11+12,21),tabel,3)="R","",VLOOKUP(MOD(AM11+12,21),tabel,3)),IF(Invulblad!$D$5="D2",IF(VLOOKUP(MOD(AM11+5,21),tabel,3)="R","",VLOOKUP(MOD(AM11+5,21),tabel,3)),IF(Invulblad!$D$5="D3",IF(VLOOKUP(MOD(AM11+19,21),tabel,3)="R","",VLOOKUP(MOD(AM11+19,21),tabel,3)))))</f>
        <v>N</v>
      </c>
      <c r="AP11" s="74" t="str">
        <f t="shared" si="10"/>
        <v>VR</v>
      </c>
      <c r="AQ11" s="78">
        <f t="shared" si="22"/>
        <v>45968</v>
      </c>
      <c r="AR11" s="85" t="str">
        <f>IF(Invulblad!$D$5="D1",IF(VLOOKUP(MOD(AQ11+12,21),tabel,3)="R","",VLOOKUP(MOD(AQ11+12,21),tabel,3)),IF(Invulblad!$D$5="D2",IF(VLOOKUP(MOD(AQ11+5,21),tabel,3)="R","",VLOOKUP(MOD(AQ11+5,21),tabel,3)),IF(Invulblad!$D$5="D3",IF(VLOOKUP(MOD(AQ11+19,21),tabel,3)="R","",VLOOKUP(MOD(AQ11+19,21),tabel,3)))))</f>
        <v>L</v>
      </c>
      <c r="AT11" s="74" t="str">
        <f t="shared" si="11"/>
        <v>ZO</v>
      </c>
      <c r="AU11" s="78">
        <f t="shared" si="23"/>
        <v>45998</v>
      </c>
      <c r="AV11" s="85" t="str">
        <f>IF(Invulblad!$D$5="D1",IF(VLOOKUP(MOD(AU11+12,21),tabel,3)="R","",VLOOKUP(MOD(AU11+12,21),tabel,3)),IF(Invulblad!$D$5="D2",IF(VLOOKUP(MOD(AU11+5,21),tabel,3)="R","",VLOOKUP(MOD(AU11+5,21),tabel,3)),IF(Invulblad!$D$5="D3",IF(VLOOKUP(MOD(AU11+19,21),tabel,3)="R","",VLOOKUP(MOD(AU11+19,21),tabel,3)))))</f>
        <v/>
      </c>
    </row>
    <row r="12" spans="1:48" ht="14.1" customHeight="1" x14ac:dyDescent="0.2">
      <c r="B12" s="74" t="str">
        <f t="shared" si="0"/>
        <v>WO</v>
      </c>
      <c r="C12" s="78">
        <f t="shared" si="12"/>
        <v>45665</v>
      </c>
      <c r="D12" s="85" t="str">
        <f>IF(Invulblad!$D$5="D1",IF(VLOOKUP(MOD(C12+12,21),tabel,3)="R","",VLOOKUP(MOD(C12+12,21),tabel,3)),IF(Invulblad!$D$5="D2",IF(VLOOKUP(MOD(C12+5,21),tabel,3)="R","",VLOOKUP(MOD(C12+5,21),tabel,3)),IF(Invulblad!$D$5="D3",IF(VLOOKUP(MOD(C12+19,21),tabel,3)="R","",VLOOKUP(MOD(C12+19,21),tabel,3)))))</f>
        <v>N</v>
      </c>
      <c r="E12" s="77"/>
      <c r="F12" s="74" t="str">
        <f t="shared" si="1"/>
        <v>ZA</v>
      </c>
      <c r="G12" s="78">
        <f t="shared" si="13"/>
        <v>45696</v>
      </c>
      <c r="H12" s="79" t="str">
        <f>IF(Invulblad!$D$5="D1",IF(VLOOKUP(MOD(G12+12,21),tabel,3)="R","",VLOOKUP(MOD(G12+12,21),tabel,3)),IF(Invulblad!$D$5="D2",IF(VLOOKUP(MOD(G12+5,21),tabel,3)="R","",VLOOKUP(MOD(G12+5,21),tabel,3)),IF(Invulblad!$D$5="D3",IF(VLOOKUP(MOD(G12+19,21),tabel,3)="R","",VLOOKUP(MOD(G12+19,21),tabel,3)))))</f>
        <v/>
      </c>
      <c r="J12" s="74" t="str">
        <f t="shared" si="2"/>
        <v>ZA</v>
      </c>
      <c r="K12" s="78">
        <f t="shared" si="14"/>
        <v>45724</v>
      </c>
      <c r="L12" s="85" t="str">
        <f>IF(Invulblad!$D$5="D1",IF(VLOOKUP(MOD(K12+12,21),tabel,3)="R","",VLOOKUP(MOD(K12+12,21),tabel,3)),IF(Invulblad!$D$5="D2",IF(VLOOKUP(MOD(K12+5,21),tabel,3)="R","",VLOOKUP(MOD(K12+5,21),tabel,3)),IF(Invulblad!$D$5="D3",IF(VLOOKUP(MOD(K12+19,21),tabel,3)="R","",VLOOKUP(MOD(K12+19,21),tabel,3)))))</f>
        <v/>
      </c>
      <c r="N12" s="74" t="str">
        <f t="shared" si="3"/>
        <v>DI</v>
      </c>
      <c r="O12" s="78">
        <f t="shared" si="15"/>
        <v>45755</v>
      </c>
      <c r="P12" s="85" t="str">
        <f>IF(Invulblad!$D$5="D1",IF(VLOOKUP(MOD(O12+12,21),tabel,3)="R","",VLOOKUP(MOD(O12+12,21),tabel,3)),IF(Invulblad!$D$5="D2",IF(VLOOKUP(MOD(O12+5,21),tabel,3)="R","",VLOOKUP(MOD(O12+5,21),tabel,3)),IF(Invulblad!$D$5="D3",IF(VLOOKUP(MOD(O12+19,21),tabel,3)="R","",VLOOKUP(MOD(O12+19,21),tabel,3)))))</f>
        <v>L</v>
      </c>
      <c r="R12" s="74" t="str">
        <f t="shared" si="4"/>
        <v>DO</v>
      </c>
      <c r="S12" s="78">
        <f t="shared" si="16"/>
        <v>45785</v>
      </c>
      <c r="T12" s="85" t="str">
        <f>IF(Invulblad!$D$5="D1",IF(VLOOKUP(MOD(S12+12,21),tabel,3)="R","",VLOOKUP(MOD(S12+12,21),tabel,3)),IF(Invulblad!$D$5="D2",IF(VLOOKUP(MOD(S12+5,21),tabel,3)="R","",VLOOKUP(MOD(S12+5,21),tabel,3)),IF(Invulblad!$D$5="D3",IF(VLOOKUP(MOD(S12+19,21),tabel,3)="R","",VLOOKUP(MOD(S12+19,21),tabel,3)))))</f>
        <v>V</v>
      </c>
      <c r="V12" s="74" t="str">
        <f t="shared" si="5"/>
        <v>ZO</v>
      </c>
      <c r="W12" s="78">
        <f t="shared" si="17"/>
        <v>45816</v>
      </c>
      <c r="X12" s="85" t="str">
        <f>IF(Invulblad!$D$5="D1",IF(VLOOKUP(MOD(W12+12,21),tabel,3)="R","",VLOOKUP(MOD(W12+12,21),tabel,3)),IF(Invulblad!$D$5="D2",IF(VLOOKUP(MOD(W12+5,21),tabel,3)="R","",VLOOKUP(MOD(W12+5,21),tabel,3)),IF(Invulblad!$D$5="D3",IF(VLOOKUP(MOD(W12+19,21),tabel,3)="R","",VLOOKUP(MOD(W12+19,21),tabel,3)))))</f>
        <v/>
      </c>
      <c r="Z12" s="74" t="str">
        <f t="shared" si="6"/>
        <v>DI</v>
      </c>
      <c r="AA12" s="78">
        <f t="shared" si="18"/>
        <v>45846</v>
      </c>
      <c r="AB12" s="85" t="str">
        <f>IF(Invulblad!$D$5="D1",IF(VLOOKUP(MOD(AA12+12,21),tabel,3)="R","",VLOOKUP(MOD(AA12+12,21),tabel,3)),IF(Invulblad!$D$5="D2",IF(VLOOKUP(MOD(AA12+5,21),tabel,3)="R","",VLOOKUP(MOD(AA12+5,21),tabel,3)),IF(Invulblad!$D$5="D3",IF(VLOOKUP(MOD(AA12+19,21),tabel,3)="R","",VLOOKUP(MOD(AA12+19,21),tabel,3)))))</f>
        <v>V</v>
      </c>
      <c r="AD12" s="74" t="str">
        <f t="shared" si="7"/>
        <v>VR</v>
      </c>
      <c r="AE12" s="78">
        <f t="shared" si="19"/>
        <v>45877</v>
      </c>
      <c r="AF12" s="85" t="str">
        <f>IF(Invulblad!$D$5="D1",IF(VLOOKUP(MOD(AE12+12,21),tabel,3)="R","",VLOOKUP(MOD(AE12+12,21),tabel,3)),IF(Invulblad!$D$5="D2",IF(VLOOKUP(MOD(AE12+5,21),tabel,3)="R","",VLOOKUP(MOD(AE12+5,21),tabel,3)),IF(Invulblad!$D$5="D3",IF(VLOOKUP(MOD(AE12+19,21),tabel,3)="R","",VLOOKUP(MOD(AE12+19,21),tabel,3)))))</f>
        <v>N</v>
      </c>
      <c r="AH12" s="74" t="str">
        <f t="shared" si="8"/>
        <v>MA</v>
      </c>
      <c r="AI12" s="78">
        <f t="shared" si="20"/>
        <v>45908</v>
      </c>
      <c r="AJ12" s="85" t="str">
        <f>IF(Invulblad!$D$5="D1",IF(VLOOKUP(MOD(AI12+12,21),tabel,3)="R","",VLOOKUP(MOD(AI12+12,21),tabel,3)),IF(Invulblad!$D$5="D2",IF(VLOOKUP(MOD(AI12+5,21),tabel,3)="R","",VLOOKUP(MOD(AI12+5,21),tabel,3)),IF(Invulblad!$D$5="D3",IF(VLOOKUP(MOD(AI12+19,21),tabel,3)="R","",VLOOKUP(MOD(AI12+19,21),tabel,3)))))</f>
        <v>V</v>
      </c>
      <c r="AL12" s="74" t="str">
        <f t="shared" si="9"/>
        <v>WO</v>
      </c>
      <c r="AM12" s="78">
        <f t="shared" si="21"/>
        <v>45938</v>
      </c>
      <c r="AN12" s="85" t="str">
        <f>IF(Invulblad!$D$5="D1",IF(VLOOKUP(MOD(AM12+12,21),tabel,3)="R","",VLOOKUP(MOD(AM12+12,21),tabel,3)),IF(Invulblad!$D$5="D2",IF(VLOOKUP(MOD(AM12+5,21),tabel,3)="R","",VLOOKUP(MOD(AM12+5,21),tabel,3)),IF(Invulblad!$D$5="D3",IF(VLOOKUP(MOD(AM12+19,21),tabel,3)="R","",VLOOKUP(MOD(AM12+19,21),tabel,3)))))</f>
        <v>N</v>
      </c>
      <c r="AP12" s="74" t="str">
        <f t="shared" si="10"/>
        <v>ZA</v>
      </c>
      <c r="AQ12" s="78">
        <f t="shared" si="22"/>
        <v>45969</v>
      </c>
      <c r="AR12" s="85" t="str">
        <f>IF(Invulblad!$D$5="D1",IF(VLOOKUP(MOD(AQ12+12,21),tabel,3)="R","",VLOOKUP(MOD(AQ12+12,21),tabel,3)),IF(Invulblad!$D$5="D2",IF(VLOOKUP(MOD(AQ12+5,21),tabel,3)="R","",VLOOKUP(MOD(AQ12+5,21),tabel,3)),IF(Invulblad!$D$5="D3",IF(VLOOKUP(MOD(AQ12+19,21),tabel,3)="R","",VLOOKUP(MOD(AQ12+19,21),tabel,3)))))</f>
        <v/>
      </c>
      <c r="AT12" s="74" t="str">
        <f t="shared" si="11"/>
        <v>MA</v>
      </c>
      <c r="AU12" s="78">
        <f t="shared" si="23"/>
        <v>45999</v>
      </c>
      <c r="AV12" s="85" t="str">
        <f>IF(Invulblad!$D$5="D1",IF(VLOOKUP(MOD(AU12+12,21),tabel,3)="R","",VLOOKUP(MOD(AU12+12,21),tabel,3)),IF(Invulblad!$D$5="D2",IF(VLOOKUP(MOD(AU12+5,21),tabel,3)="R","",VLOOKUP(MOD(AU12+5,21),tabel,3)),IF(Invulblad!$D$5="D3",IF(VLOOKUP(MOD(AU12+19,21),tabel,3)="R","",VLOOKUP(MOD(AU12+19,21),tabel,3)))))</f>
        <v>N</v>
      </c>
    </row>
    <row r="13" spans="1:48" ht="14.1" customHeight="1" x14ac:dyDescent="0.2">
      <c r="B13" s="74" t="str">
        <f t="shared" si="0"/>
        <v>DO</v>
      </c>
      <c r="C13" s="78">
        <f t="shared" si="12"/>
        <v>45666</v>
      </c>
      <c r="D13" s="85" t="str">
        <f>IF(Invulblad!$D$5="D1",IF(VLOOKUP(MOD(C13+12,21),tabel,3)="R","",VLOOKUP(MOD(C13+12,21),tabel,3)),IF(Invulblad!$D$5="D2",IF(VLOOKUP(MOD(C13+5,21),tabel,3)="R","",VLOOKUP(MOD(C13+5,21),tabel,3)),IF(Invulblad!$D$5="D3",IF(VLOOKUP(MOD(C13+19,21),tabel,3)="R","",VLOOKUP(MOD(C13+19,21),tabel,3)))))</f>
        <v>N</v>
      </c>
      <c r="E13" s="77"/>
      <c r="F13" s="74" t="str">
        <f t="shared" si="1"/>
        <v>ZO</v>
      </c>
      <c r="G13" s="78">
        <f t="shared" si="13"/>
        <v>45697</v>
      </c>
      <c r="H13" s="79" t="str">
        <f>IF(Invulblad!$D$5="D1",IF(VLOOKUP(MOD(G13+12,21),tabel,3)="R","",VLOOKUP(MOD(G13+12,21),tabel,3)),IF(Invulblad!$D$5="D2",IF(VLOOKUP(MOD(G13+5,21),tabel,3)="R","",VLOOKUP(MOD(G13+5,21),tabel,3)),IF(Invulblad!$D$5="D3",IF(VLOOKUP(MOD(G13+19,21),tabel,3)="R","",VLOOKUP(MOD(G13+19,21),tabel,3)))))</f>
        <v/>
      </c>
      <c r="J13" s="74" t="str">
        <f t="shared" si="2"/>
        <v>ZO</v>
      </c>
      <c r="K13" s="78">
        <f t="shared" si="14"/>
        <v>45725</v>
      </c>
      <c r="L13" s="85" t="str">
        <f>IF(Invulblad!$D$5="D1",IF(VLOOKUP(MOD(K13+12,21),tabel,3)="R","",VLOOKUP(MOD(K13+12,21),tabel,3)),IF(Invulblad!$D$5="D2",IF(VLOOKUP(MOD(K13+5,21),tabel,3)="R","",VLOOKUP(MOD(K13+5,21),tabel,3)),IF(Invulblad!$D$5="D3",IF(VLOOKUP(MOD(K13+19,21),tabel,3)="R","",VLOOKUP(MOD(K13+19,21),tabel,3)))))</f>
        <v/>
      </c>
      <c r="N13" s="74" t="str">
        <f t="shared" si="3"/>
        <v>WO</v>
      </c>
      <c r="O13" s="78">
        <f t="shared" si="15"/>
        <v>45756</v>
      </c>
      <c r="P13" s="85" t="str">
        <f>IF(Invulblad!$D$5="D1",IF(VLOOKUP(MOD(O13+12,21),tabel,3)="R","",VLOOKUP(MOD(O13+12,21),tabel,3)),IF(Invulblad!$D$5="D2",IF(VLOOKUP(MOD(O13+5,21),tabel,3)="R","",VLOOKUP(MOD(O13+5,21),tabel,3)),IF(Invulblad!$D$5="D3",IF(VLOOKUP(MOD(O13+19,21),tabel,3)="R","",VLOOKUP(MOD(O13+19,21),tabel,3)))))</f>
        <v>L</v>
      </c>
      <c r="R13" s="74" t="str">
        <f t="shared" si="4"/>
        <v>VR</v>
      </c>
      <c r="S13" s="78">
        <f t="shared" si="16"/>
        <v>45786</v>
      </c>
      <c r="T13" s="85" t="str">
        <f>IF(Invulblad!$D$5="D1",IF(VLOOKUP(MOD(S13+12,21),tabel,3)="R","",VLOOKUP(MOD(S13+12,21),tabel,3)),IF(Invulblad!$D$5="D2",IF(VLOOKUP(MOD(S13+5,21),tabel,3)="R","",VLOOKUP(MOD(S13+5,21),tabel,3)),IF(Invulblad!$D$5="D3",IF(VLOOKUP(MOD(S13+19,21),tabel,3)="R","",VLOOKUP(MOD(S13+19,21),tabel,3)))))</f>
        <v>V</v>
      </c>
      <c r="V13" s="74" t="str">
        <f t="shared" si="5"/>
        <v>MA</v>
      </c>
      <c r="W13" s="78">
        <f t="shared" si="17"/>
        <v>45817</v>
      </c>
      <c r="X13" s="85" t="str">
        <f>IF(Invulblad!$D$5="D1",IF(VLOOKUP(MOD(W13+12,21),tabel,3)="R","",VLOOKUP(MOD(W13+12,21),tabel,3)),IF(Invulblad!$D$5="D2",IF(VLOOKUP(MOD(W13+5,21),tabel,3)="R","",VLOOKUP(MOD(W13+5,21),tabel,3)),IF(Invulblad!$D$5="D3",IF(VLOOKUP(MOD(W13+19,21),tabel,3)="R","",VLOOKUP(MOD(W13+19,21),tabel,3)))))</f>
        <v>L</v>
      </c>
      <c r="Z13" s="74" t="str">
        <f t="shared" si="6"/>
        <v>WO</v>
      </c>
      <c r="AA13" s="78">
        <f t="shared" si="18"/>
        <v>45847</v>
      </c>
      <c r="AB13" s="85" t="str">
        <f>IF(Invulblad!$D$5="D1",IF(VLOOKUP(MOD(AA13+12,21),tabel,3)="R","",VLOOKUP(MOD(AA13+12,21),tabel,3)),IF(Invulblad!$D$5="D2",IF(VLOOKUP(MOD(AA13+5,21),tabel,3)="R","",VLOOKUP(MOD(AA13+5,21),tabel,3)),IF(Invulblad!$D$5="D3",IF(VLOOKUP(MOD(AA13+19,21),tabel,3)="R","",VLOOKUP(MOD(AA13+19,21),tabel,3)))))</f>
        <v>V</v>
      </c>
      <c r="AD13" s="74" t="str">
        <f t="shared" si="7"/>
        <v>ZA</v>
      </c>
      <c r="AE13" s="78">
        <f t="shared" si="19"/>
        <v>45878</v>
      </c>
      <c r="AF13" s="85" t="str">
        <f>IF(Invulblad!$D$5="D1",IF(VLOOKUP(MOD(AE13+12,21),tabel,3)="R","",VLOOKUP(MOD(AE13+12,21),tabel,3)),IF(Invulblad!$D$5="D2",IF(VLOOKUP(MOD(AE13+5,21),tabel,3)="R","",VLOOKUP(MOD(AE13+5,21),tabel,3)),IF(Invulblad!$D$5="D3",IF(VLOOKUP(MOD(AE13+19,21),tabel,3)="R","",VLOOKUP(MOD(AE13+19,21),tabel,3)))))</f>
        <v/>
      </c>
      <c r="AH13" s="74" t="str">
        <f t="shared" si="8"/>
        <v>DI</v>
      </c>
      <c r="AI13" s="78">
        <f t="shared" si="20"/>
        <v>45909</v>
      </c>
      <c r="AJ13" s="85" t="str">
        <f>IF(Invulblad!$D$5="D1",IF(VLOOKUP(MOD(AI13+12,21),tabel,3)="R","",VLOOKUP(MOD(AI13+12,21),tabel,3)),IF(Invulblad!$D$5="D2",IF(VLOOKUP(MOD(AI13+5,21),tabel,3)="R","",VLOOKUP(MOD(AI13+5,21),tabel,3)),IF(Invulblad!$D$5="D3",IF(VLOOKUP(MOD(AI13+19,21),tabel,3)="R","",VLOOKUP(MOD(AI13+19,21),tabel,3)))))</f>
        <v>V</v>
      </c>
      <c r="AL13" s="74" t="str">
        <f t="shared" si="9"/>
        <v>DO</v>
      </c>
      <c r="AM13" s="78">
        <f t="shared" si="21"/>
        <v>45939</v>
      </c>
      <c r="AN13" s="85" t="str">
        <f>IF(Invulblad!$D$5="D1",IF(VLOOKUP(MOD(AM13+12,21),tabel,3)="R","",VLOOKUP(MOD(AM13+12,21),tabel,3)),IF(Invulblad!$D$5="D2",IF(VLOOKUP(MOD(AM13+5,21),tabel,3)="R","",VLOOKUP(MOD(AM13+5,21),tabel,3)),IF(Invulblad!$D$5="D3",IF(VLOOKUP(MOD(AM13+19,21),tabel,3)="R","",VLOOKUP(MOD(AM13+19,21),tabel,3)))))</f>
        <v>N</v>
      </c>
      <c r="AP13" s="74" t="str">
        <f t="shared" si="10"/>
        <v>ZO</v>
      </c>
      <c r="AQ13" s="78">
        <f t="shared" si="22"/>
        <v>45970</v>
      </c>
      <c r="AR13" s="85" t="str">
        <f>IF(Invulblad!$D$5="D1",IF(VLOOKUP(MOD(AQ13+12,21),tabel,3)="R","",VLOOKUP(MOD(AQ13+12,21),tabel,3)),IF(Invulblad!$D$5="D2",IF(VLOOKUP(MOD(AQ13+5,21),tabel,3)="R","",VLOOKUP(MOD(AQ13+5,21),tabel,3)),IF(Invulblad!$D$5="D3",IF(VLOOKUP(MOD(AQ13+19,21),tabel,3)="R","",VLOOKUP(MOD(AQ13+19,21),tabel,3)))))</f>
        <v/>
      </c>
      <c r="AT13" s="74" t="str">
        <f t="shared" si="11"/>
        <v>DI</v>
      </c>
      <c r="AU13" s="78">
        <f t="shared" si="23"/>
        <v>46000</v>
      </c>
      <c r="AV13" s="85" t="str">
        <f>IF(Invulblad!$D$5="D1",IF(VLOOKUP(MOD(AU13+12,21),tabel,3)="R","",VLOOKUP(MOD(AU13+12,21),tabel,3)),IF(Invulblad!$D$5="D2",IF(VLOOKUP(MOD(AU13+5,21),tabel,3)="R","",VLOOKUP(MOD(AU13+5,21),tabel,3)),IF(Invulblad!$D$5="D3",IF(VLOOKUP(MOD(AU13+19,21),tabel,3)="R","",VLOOKUP(MOD(AU13+19,21),tabel,3)))))</f>
        <v>N</v>
      </c>
    </row>
    <row r="14" spans="1:48" ht="14.1" customHeight="1" x14ac:dyDescent="0.2">
      <c r="B14" s="74" t="str">
        <f t="shared" si="0"/>
        <v>VR</v>
      </c>
      <c r="C14" s="78">
        <f t="shared" si="12"/>
        <v>45667</v>
      </c>
      <c r="D14" s="85" t="str">
        <f>IF(Invulblad!$D$5="D1",IF(VLOOKUP(MOD(C14+12,21),tabel,3)="R","",VLOOKUP(MOD(C14+12,21),tabel,3)),IF(Invulblad!$D$5="D2",IF(VLOOKUP(MOD(C14+5,21),tabel,3)="R","",VLOOKUP(MOD(C14+5,21),tabel,3)),IF(Invulblad!$D$5="D3",IF(VLOOKUP(MOD(C14+19,21),tabel,3)="R","",VLOOKUP(MOD(C14+19,21),tabel,3)))))</f>
        <v>N</v>
      </c>
      <c r="E14" s="77"/>
      <c r="F14" s="74" t="str">
        <f t="shared" si="1"/>
        <v>MA</v>
      </c>
      <c r="G14" s="78">
        <f t="shared" si="13"/>
        <v>45698</v>
      </c>
      <c r="H14" s="79" t="str">
        <f>IF(Invulblad!$D$5="D1",IF(VLOOKUP(MOD(G14+12,21),tabel,3)="R","",VLOOKUP(MOD(G14+12,21),tabel,3)),IF(Invulblad!$D$5="D2",IF(VLOOKUP(MOD(G14+5,21),tabel,3)="R","",VLOOKUP(MOD(G14+5,21),tabel,3)),IF(Invulblad!$D$5="D3",IF(VLOOKUP(MOD(G14+19,21),tabel,3)="R","",VLOOKUP(MOD(G14+19,21),tabel,3)))))</f>
        <v>V</v>
      </c>
      <c r="J14" s="74" t="str">
        <f t="shared" si="2"/>
        <v>MA</v>
      </c>
      <c r="K14" s="78">
        <f t="shared" si="14"/>
        <v>45726</v>
      </c>
      <c r="L14" s="85" t="str">
        <f>IF(Invulblad!$D$5="D1",IF(VLOOKUP(MOD(K14+12,21),tabel,3)="R","",VLOOKUP(MOD(K14+12,21),tabel,3)),IF(Invulblad!$D$5="D2",IF(VLOOKUP(MOD(K14+5,21),tabel,3)="R","",VLOOKUP(MOD(K14+5,21),tabel,3)),IF(Invulblad!$D$5="D3",IF(VLOOKUP(MOD(K14+19,21),tabel,3)="R","",VLOOKUP(MOD(K14+19,21),tabel,3)))))</f>
        <v>N</v>
      </c>
      <c r="N14" s="74" t="str">
        <f t="shared" si="3"/>
        <v>DO</v>
      </c>
      <c r="O14" s="78">
        <f t="shared" si="15"/>
        <v>45757</v>
      </c>
      <c r="P14" s="85" t="str">
        <f>IF(Invulblad!$D$5="D1",IF(VLOOKUP(MOD(O14+12,21),tabel,3)="R","",VLOOKUP(MOD(O14+12,21),tabel,3)),IF(Invulblad!$D$5="D2",IF(VLOOKUP(MOD(O14+5,21),tabel,3)="R","",VLOOKUP(MOD(O14+5,21),tabel,3)),IF(Invulblad!$D$5="D3",IF(VLOOKUP(MOD(O14+19,21),tabel,3)="R","",VLOOKUP(MOD(O14+19,21),tabel,3)))))</f>
        <v>L</v>
      </c>
      <c r="R14" s="74" t="str">
        <f t="shared" si="4"/>
        <v>ZA</v>
      </c>
      <c r="S14" s="78">
        <f t="shared" si="16"/>
        <v>45787</v>
      </c>
      <c r="T14" s="85" t="str">
        <f>IF(Invulblad!$D$5="D1",IF(VLOOKUP(MOD(S14+12,21),tabel,3)="R","",VLOOKUP(MOD(S14+12,21),tabel,3)),IF(Invulblad!$D$5="D2",IF(VLOOKUP(MOD(S14+5,21),tabel,3)="R","",VLOOKUP(MOD(S14+5,21),tabel,3)),IF(Invulblad!$D$5="D3",IF(VLOOKUP(MOD(S14+19,21),tabel,3)="R","",VLOOKUP(MOD(S14+19,21),tabel,3)))))</f>
        <v/>
      </c>
      <c r="V14" s="74" t="str">
        <f t="shared" si="5"/>
        <v>DI</v>
      </c>
      <c r="W14" s="78">
        <f t="shared" si="17"/>
        <v>45818</v>
      </c>
      <c r="X14" s="85" t="str">
        <f>IF(Invulblad!$D$5="D1",IF(VLOOKUP(MOD(W14+12,21),tabel,3)="R","",VLOOKUP(MOD(W14+12,21),tabel,3)),IF(Invulblad!$D$5="D2",IF(VLOOKUP(MOD(W14+5,21),tabel,3)="R","",VLOOKUP(MOD(W14+5,21),tabel,3)),IF(Invulblad!$D$5="D3",IF(VLOOKUP(MOD(W14+19,21),tabel,3)="R","",VLOOKUP(MOD(W14+19,21),tabel,3)))))</f>
        <v>L</v>
      </c>
      <c r="Z14" s="74" t="str">
        <f t="shared" si="6"/>
        <v>DO</v>
      </c>
      <c r="AA14" s="78">
        <f t="shared" si="18"/>
        <v>45848</v>
      </c>
      <c r="AB14" s="85" t="str">
        <f>IF(Invulblad!$D$5="D1",IF(VLOOKUP(MOD(AA14+12,21),tabel,3)="R","",VLOOKUP(MOD(AA14+12,21),tabel,3)),IF(Invulblad!$D$5="D2",IF(VLOOKUP(MOD(AA14+5,21),tabel,3)="R","",VLOOKUP(MOD(AA14+5,21),tabel,3)),IF(Invulblad!$D$5="D3",IF(VLOOKUP(MOD(AA14+19,21),tabel,3)="R","",VLOOKUP(MOD(AA14+19,21),tabel,3)))))</f>
        <v>V</v>
      </c>
      <c r="AD14" s="74" t="str">
        <f t="shared" si="7"/>
        <v>ZO</v>
      </c>
      <c r="AE14" s="78">
        <f t="shared" si="19"/>
        <v>45879</v>
      </c>
      <c r="AF14" s="85" t="str">
        <f>IF(Invulblad!$D$5="D1",IF(VLOOKUP(MOD(AE14+12,21),tabel,3)="R","",VLOOKUP(MOD(AE14+12,21),tabel,3)),IF(Invulblad!$D$5="D2",IF(VLOOKUP(MOD(AE14+5,21),tabel,3)="R","",VLOOKUP(MOD(AE14+5,21),tabel,3)),IF(Invulblad!$D$5="D3",IF(VLOOKUP(MOD(AE14+19,21),tabel,3)="R","",VLOOKUP(MOD(AE14+19,21),tabel,3)))))</f>
        <v/>
      </c>
      <c r="AH14" s="74" t="str">
        <f t="shared" si="8"/>
        <v>WO</v>
      </c>
      <c r="AI14" s="78">
        <f t="shared" si="20"/>
        <v>45910</v>
      </c>
      <c r="AJ14" s="85" t="str">
        <f>IF(Invulblad!$D$5="D1",IF(VLOOKUP(MOD(AI14+12,21),tabel,3)="R","",VLOOKUP(MOD(AI14+12,21),tabel,3)),IF(Invulblad!$D$5="D2",IF(VLOOKUP(MOD(AI14+5,21),tabel,3)="R","",VLOOKUP(MOD(AI14+5,21),tabel,3)),IF(Invulblad!$D$5="D3",IF(VLOOKUP(MOD(AI14+19,21),tabel,3)="R","",VLOOKUP(MOD(AI14+19,21),tabel,3)))))</f>
        <v>V</v>
      </c>
      <c r="AL14" s="74" t="str">
        <f t="shared" si="9"/>
        <v>VR</v>
      </c>
      <c r="AM14" s="78">
        <f t="shared" si="21"/>
        <v>45940</v>
      </c>
      <c r="AN14" s="85" t="str">
        <f>IF(Invulblad!$D$5="D1",IF(VLOOKUP(MOD(AM14+12,21),tabel,3)="R","",VLOOKUP(MOD(AM14+12,21),tabel,3)),IF(Invulblad!$D$5="D2",IF(VLOOKUP(MOD(AM14+5,21),tabel,3)="R","",VLOOKUP(MOD(AM14+5,21),tabel,3)),IF(Invulblad!$D$5="D3",IF(VLOOKUP(MOD(AM14+19,21),tabel,3)="R","",VLOOKUP(MOD(AM14+19,21),tabel,3)))))</f>
        <v>N</v>
      </c>
      <c r="AP14" s="74" t="str">
        <f t="shared" si="10"/>
        <v>MA</v>
      </c>
      <c r="AQ14" s="78">
        <f t="shared" si="22"/>
        <v>45971</v>
      </c>
      <c r="AR14" s="85" t="str">
        <f>IF(Invulblad!$D$5="D1",IF(VLOOKUP(MOD(AQ14+12,21),tabel,3)="R","",VLOOKUP(MOD(AQ14+12,21),tabel,3)),IF(Invulblad!$D$5="D2",IF(VLOOKUP(MOD(AQ14+5,21),tabel,3)="R","",VLOOKUP(MOD(AQ14+5,21),tabel,3)),IF(Invulblad!$D$5="D3",IF(VLOOKUP(MOD(AQ14+19,21),tabel,3)="R","",VLOOKUP(MOD(AQ14+19,21),tabel,3)))))</f>
        <v>V</v>
      </c>
      <c r="AT14" s="74" t="str">
        <f t="shared" si="11"/>
        <v>WO</v>
      </c>
      <c r="AU14" s="78">
        <f t="shared" si="23"/>
        <v>46001</v>
      </c>
      <c r="AV14" s="85" t="str">
        <f>IF(Invulblad!$D$5="D1",IF(VLOOKUP(MOD(AU14+12,21),tabel,3)="R","",VLOOKUP(MOD(AU14+12,21),tabel,3)),IF(Invulblad!$D$5="D2",IF(VLOOKUP(MOD(AU14+5,21),tabel,3)="R","",VLOOKUP(MOD(AU14+5,21),tabel,3)),IF(Invulblad!$D$5="D3",IF(VLOOKUP(MOD(AU14+19,21),tabel,3)="R","",VLOOKUP(MOD(AU14+19,21),tabel,3)))))</f>
        <v>N</v>
      </c>
    </row>
    <row r="15" spans="1:48" ht="14.1" customHeight="1" x14ac:dyDescent="0.2">
      <c r="B15" s="74" t="str">
        <f t="shared" si="0"/>
        <v>ZA</v>
      </c>
      <c r="C15" s="78">
        <f t="shared" si="12"/>
        <v>45668</v>
      </c>
      <c r="D15" s="85" t="str">
        <f>IF(Invulblad!$D$5="D1",IF(VLOOKUP(MOD(C15+12,21),tabel,3)="R","",VLOOKUP(MOD(C15+12,21),tabel,3)),IF(Invulblad!$D$5="D2",IF(VLOOKUP(MOD(C15+5,21),tabel,3)="R","",VLOOKUP(MOD(C15+5,21),tabel,3)),IF(Invulblad!$D$5="D3",IF(VLOOKUP(MOD(C15+19,21),tabel,3)="R","",VLOOKUP(MOD(C15+19,21),tabel,3)))))</f>
        <v/>
      </c>
      <c r="E15" s="77"/>
      <c r="F15" s="74" t="str">
        <f t="shared" si="1"/>
        <v>DI</v>
      </c>
      <c r="G15" s="78">
        <f t="shared" si="13"/>
        <v>45699</v>
      </c>
      <c r="H15" s="79" t="str">
        <f>IF(Invulblad!$D$5="D1",IF(VLOOKUP(MOD(G15+12,21),tabel,3)="R","",VLOOKUP(MOD(G15+12,21),tabel,3)),IF(Invulblad!$D$5="D2",IF(VLOOKUP(MOD(G15+5,21),tabel,3)="R","",VLOOKUP(MOD(G15+5,21),tabel,3)),IF(Invulblad!$D$5="D3",IF(VLOOKUP(MOD(G15+19,21),tabel,3)="R","",VLOOKUP(MOD(G15+19,21),tabel,3)))))</f>
        <v>V</v>
      </c>
      <c r="J15" s="74" t="str">
        <f t="shared" si="2"/>
        <v>DI</v>
      </c>
      <c r="K15" s="78">
        <f t="shared" si="14"/>
        <v>45727</v>
      </c>
      <c r="L15" s="85" t="str">
        <f>IF(Invulblad!$D$5="D1",IF(VLOOKUP(MOD(K15+12,21),tabel,3)="R","",VLOOKUP(MOD(K15+12,21),tabel,3)),IF(Invulblad!$D$5="D2",IF(VLOOKUP(MOD(K15+5,21),tabel,3)="R","",VLOOKUP(MOD(K15+5,21),tabel,3)),IF(Invulblad!$D$5="D3",IF(VLOOKUP(MOD(K15+19,21),tabel,3)="R","",VLOOKUP(MOD(K15+19,21),tabel,3)))))</f>
        <v>N</v>
      </c>
      <c r="N15" s="74" t="str">
        <f t="shared" si="3"/>
        <v>VR</v>
      </c>
      <c r="O15" s="78">
        <f t="shared" si="15"/>
        <v>45758</v>
      </c>
      <c r="P15" s="85" t="str">
        <f>IF(Invulblad!$D$5="D1",IF(VLOOKUP(MOD(O15+12,21),tabel,3)="R","",VLOOKUP(MOD(O15+12,21),tabel,3)),IF(Invulblad!$D$5="D2",IF(VLOOKUP(MOD(O15+5,21),tabel,3)="R","",VLOOKUP(MOD(O15+5,21),tabel,3)),IF(Invulblad!$D$5="D3",IF(VLOOKUP(MOD(O15+19,21),tabel,3)="R","",VLOOKUP(MOD(O15+19,21),tabel,3)))))</f>
        <v>L</v>
      </c>
      <c r="R15" s="74" t="str">
        <f t="shared" si="4"/>
        <v>ZO</v>
      </c>
      <c r="S15" s="78">
        <f t="shared" si="16"/>
        <v>45788</v>
      </c>
      <c r="T15" s="85" t="str">
        <f>IF(Invulblad!$D$5="D1",IF(VLOOKUP(MOD(S15+12,21),tabel,3)="R","",VLOOKUP(MOD(S15+12,21),tabel,3)),IF(Invulblad!$D$5="D2",IF(VLOOKUP(MOD(S15+5,21),tabel,3)="R","",VLOOKUP(MOD(S15+5,21),tabel,3)),IF(Invulblad!$D$5="D3",IF(VLOOKUP(MOD(S15+19,21),tabel,3)="R","",VLOOKUP(MOD(S15+19,21),tabel,3)))))</f>
        <v/>
      </c>
      <c r="V15" s="74" t="str">
        <f t="shared" si="5"/>
        <v>WO</v>
      </c>
      <c r="W15" s="78">
        <f t="shared" si="17"/>
        <v>45819</v>
      </c>
      <c r="X15" s="85" t="str">
        <f>IF(Invulblad!$D$5="D1",IF(VLOOKUP(MOD(W15+12,21),tabel,3)="R","",VLOOKUP(MOD(W15+12,21),tabel,3)),IF(Invulblad!$D$5="D2",IF(VLOOKUP(MOD(W15+5,21),tabel,3)="R","",VLOOKUP(MOD(W15+5,21),tabel,3)),IF(Invulblad!$D$5="D3",IF(VLOOKUP(MOD(W15+19,21),tabel,3)="R","",VLOOKUP(MOD(W15+19,21),tabel,3)))))</f>
        <v>L</v>
      </c>
      <c r="Z15" s="74" t="str">
        <f t="shared" si="6"/>
        <v>VR</v>
      </c>
      <c r="AA15" s="78">
        <f t="shared" si="18"/>
        <v>45849</v>
      </c>
      <c r="AB15" s="85" t="str">
        <f>IF(Invulblad!$D$5="D1",IF(VLOOKUP(MOD(AA15+12,21),tabel,3)="R","",VLOOKUP(MOD(AA15+12,21),tabel,3)),IF(Invulblad!$D$5="D2",IF(VLOOKUP(MOD(AA15+5,21),tabel,3)="R","",VLOOKUP(MOD(AA15+5,21),tabel,3)),IF(Invulblad!$D$5="D3",IF(VLOOKUP(MOD(AA15+19,21),tabel,3)="R","",VLOOKUP(MOD(AA15+19,21),tabel,3)))))</f>
        <v>V</v>
      </c>
      <c r="AD15" s="74" t="str">
        <f t="shared" si="7"/>
        <v>MA</v>
      </c>
      <c r="AE15" s="78">
        <f t="shared" si="19"/>
        <v>45880</v>
      </c>
      <c r="AF15" s="85" t="str">
        <f>IF(Invulblad!$D$5="D1",IF(VLOOKUP(MOD(AE15+12,21),tabel,3)="R","",VLOOKUP(MOD(AE15+12,21),tabel,3)),IF(Invulblad!$D$5="D2",IF(VLOOKUP(MOD(AE15+5,21),tabel,3)="R","",VLOOKUP(MOD(AE15+5,21),tabel,3)),IF(Invulblad!$D$5="D3",IF(VLOOKUP(MOD(AE15+19,21),tabel,3)="R","",VLOOKUP(MOD(AE15+19,21),tabel,3)))))</f>
        <v>L</v>
      </c>
      <c r="AH15" s="74" t="str">
        <f t="shared" si="8"/>
        <v>DO</v>
      </c>
      <c r="AI15" s="78">
        <f t="shared" si="20"/>
        <v>45911</v>
      </c>
      <c r="AJ15" s="85" t="str">
        <f>IF(Invulblad!$D$5="D1",IF(VLOOKUP(MOD(AI15+12,21),tabel,3)="R","",VLOOKUP(MOD(AI15+12,21),tabel,3)),IF(Invulblad!$D$5="D2",IF(VLOOKUP(MOD(AI15+5,21),tabel,3)="R","",VLOOKUP(MOD(AI15+5,21),tabel,3)),IF(Invulblad!$D$5="D3",IF(VLOOKUP(MOD(AI15+19,21),tabel,3)="R","",VLOOKUP(MOD(AI15+19,21),tabel,3)))))</f>
        <v>V</v>
      </c>
      <c r="AL15" s="74" t="str">
        <f t="shared" si="9"/>
        <v>ZA</v>
      </c>
      <c r="AM15" s="78">
        <f t="shared" si="21"/>
        <v>45941</v>
      </c>
      <c r="AN15" s="85" t="str">
        <f>IF(Invulblad!$D$5="D1",IF(VLOOKUP(MOD(AM15+12,21),tabel,3)="R","",VLOOKUP(MOD(AM15+12,21),tabel,3)),IF(Invulblad!$D$5="D2",IF(VLOOKUP(MOD(AM15+5,21),tabel,3)="R","",VLOOKUP(MOD(AM15+5,21),tabel,3)),IF(Invulblad!$D$5="D3",IF(VLOOKUP(MOD(AM15+19,21),tabel,3)="R","",VLOOKUP(MOD(AM15+19,21),tabel,3)))))</f>
        <v/>
      </c>
      <c r="AP15" s="74" t="str">
        <f t="shared" si="10"/>
        <v>DI</v>
      </c>
      <c r="AQ15" s="78">
        <f t="shared" si="22"/>
        <v>45972</v>
      </c>
      <c r="AR15" s="85" t="str">
        <f>IF(Invulblad!$D$5="D1",IF(VLOOKUP(MOD(AQ15+12,21),tabel,3)="R","",VLOOKUP(MOD(AQ15+12,21),tabel,3)),IF(Invulblad!$D$5="D2",IF(VLOOKUP(MOD(AQ15+5,21),tabel,3)="R","",VLOOKUP(MOD(AQ15+5,21),tabel,3)),IF(Invulblad!$D$5="D3",IF(VLOOKUP(MOD(AQ15+19,21),tabel,3)="R","",VLOOKUP(MOD(AQ15+19,21),tabel,3)))))</f>
        <v>V</v>
      </c>
      <c r="AT15" s="74" t="str">
        <f t="shared" si="11"/>
        <v>DO</v>
      </c>
      <c r="AU15" s="78">
        <f t="shared" si="23"/>
        <v>46002</v>
      </c>
      <c r="AV15" s="85" t="str">
        <f>IF(Invulblad!$D$5="D1",IF(VLOOKUP(MOD(AU15+12,21),tabel,3)="R","",VLOOKUP(MOD(AU15+12,21),tabel,3)),IF(Invulblad!$D$5="D2",IF(VLOOKUP(MOD(AU15+5,21),tabel,3)="R","",VLOOKUP(MOD(AU15+5,21),tabel,3)),IF(Invulblad!$D$5="D3",IF(VLOOKUP(MOD(AU15+19,21),tabel,3)="R","",VLOOKUP(MOD(AU15+19,21),tabel,3)))))</f>
        <v>N</v>
      </c>
    </row>
    <row r="16" spans="1:48" ht="14.1" customHeight="1" x14ac:dyDescent="0.2">
      <c r="B16" s="74" t="str">
        <f t="shared" si="0"/>
        <v>ZO</v>
      </c>
      <c r="C16" s="78">
        <f t="shared" si="12"/>
        <v>45669</v>
      </c>
      <c r="D16" s="85" t="str">
        <f>IF(Invulblad!$D$5="D1",IF(VLOOKUP(MOD(C16+12,21),tabel,3)="R","",VLOOKUP(MOD(C16+12,21),tabel,3)),IF(Invulblad!$D$5="D2",IF(VLOOKUP(MOD(C16+5,21),tabel,3)="R","",VLOOKUP(MOD(C16+5,21),tabel,3)),IF(Invulblad!$D$5="D3",IF(VLOOKUP(MOD(C16+19,21),tabel,3)="R","",VLOOKUP(MOD(C16+19,21),tabel,3)))))</f>
        <v/>
      </c>
      <c r="E16" s="77"/>
      <c r="F16" s="74" t="str">
        <f t="shared" si="1"/>
        <v>WO</v>
      </c>
      <c r="G16" s="78">
        <f t="shared" si="13"/>
        <v>45700</v>
      </c>
      <c r="H16" s="79" t="str">
        <f>IF(Invulblad!$D$5="D1",IF(VLOOKUP(MOD(G16+12,21),tabel,3)="R","",VLOOKUP(MOD(G16+12,21),tabel,3)),IF(Invulblad!$D$5="D2",IF(VLOOKUP(MOD(G16+5,21),tabel,3)="R","",VLOOKUP(MOD(G16+5,21),tabel,3)),IF(Invulblad!$D$5="D3",IF(VLOOKUP(MOD(G16+19,21),tabel,3)="R","",VLOOKUP(MOD(G16+19,21),tabel,3)))))</f>
        <v>V</v>
      </c>
      <c r="J16" s="74" t="str">
        <f t="shared" si="2"/>
        <v>WO</v>
      </c>
      <c r="K16" s="78">
        <f t="shared" si="14"/>
        <v>45728</v>
      </c>
      <c r="L16" s="85" t="str">
        <f>IF(Invulblad!$D$5="D1",IF(VLOOKUP(MOD(K16+12,21),tabel,3)="R","",VLOOKUP(MOD(K16+12,21),tabel,3)),IF(Invulblad!$D$5="D2",IF(VLOOKUP(MOD(K16+5,21),tabel,3)="R","",VLOOKUP(MOD(K16+5,21),tabel,3)),IF(Invulblad!$D$5="D3",IF(VLOOKUP(MOD(K16+19,21),tabel,3)="R","",VLOOKUP(MOD(K16+19,21),tabel,3)))))</f>
        <v>N</v>
      </c>
      <c r="N16" s="74" t="str">
        <f t="shared" si="3"/>
        <v>ZA</v>
      </c>
      <c r="O16" s="78">
        <f t="shared" si="15"/>
        <v>45759</v>
      </c>
      <c r="P16" s="85" t="str">
        <f>IF(Invulblad!$D$5="D1",IF(VLOOKUP(MOD(O16+12,21),tabel,3)="R","",VLOOKUP(MOD(O16+12,21),tabel,3)),IF(Invulblad!$D$5="D2",IF(VLOOKUP(MOD(O16+5,21),tabel,3)="R","",VLOOKUP(MOD(O16+5,21),tabel,3)),IF(Invulblad!$D$5="D3",IF(VLOOKUP(MOD(O16+19,21),tabel,3)="R","",VLOOKUP(MOD(O16+19,21),tabel,3)))))</f>
        <v/>
      </c>
      <c r="R16" s="74" t="str">
        <f t="shared" si="4"/>
        <v>MA</v>
      </c>
      <c r="S16" s="78">
        <f t="shared" si="16"/>
        <v>45789</v>
      </c>
      <c r="T16" s="85" t="str">
        <f>IF(Invulblad!$D$5="D1",IF(VLOOKUP(MOD(S16+12,21),tabel,3)="R","",VLOOKUP(MOD(S16+12,21),tabel,3)),IF(Invulblad!$D$5="D2",IF(VLOOKUP(MOD(S16+5,21),tabel,3)="R","",VLOOKUP(MOD(S16+5,21),tabel,3)),IF(Invulblad!$D$5="D3",IF(VLOOKUP(MOD(S16+19,21),tabel,3)="R","",VLOOKUP(MOD(S16+19,21),tabel,3)))))</f>
        <v>N</v>
      </c>
      <c r="V16" s="74" t="str">
        <f t="shared" si="5"/>
        <v>DO</v>
      </c>
      <c r="W16" s="78">
        <f t="shared" si="17"/>
        <v>45820</v>
      </c>
      <c r="X16" s="85" t="str">
        <f>IF(Invulblad!$D$5="D1",IF(VLOOKUP(MOD(W16+12,21),tabel,3)="R","",VLOOKUP(MOD(W16+12,21),tabel,3)),IF(Invulblad!$D$5="D2",IF(VLOOKUP(MOD(W16+5,21),tabel,3)="R","",VLOOKUP(MOD(W16+5,21),tabel,3)),IF(Invulblad!$D$5="D3",IF(VLOOKUP(MOD(W16+19,21),tabel,3)="R","",VLOOKUP(MOD(W16+19,21),tabel,3)))))</f>
        <v>L</v>
      </c>
      <c r="Z16" s="74" t="str">
        <f t="shared" si="6"/>
        <v>ZA</v>
      </c>
      <c r="AA16" s="78">
        <f t="shared" si="18"/>
        <v>45850</v>
      </c>
      <c r="AB16" s="85" t="str">
        <f>IF(Invulblad!$D$5="D1",IF(VLOOKUP(MOD(AA16+12,21),tabel,3)="R","",VLOOKUP(MOD(AA16+12,21),tabel,3)),IF(Invulblad!$D$5="D2",IF(VLOOKUP(MOD(AA16+5,21),tabel,3)="R","",VLOOKUP(MOD(AA16+5,21),tabel,3)),IF(Invulblad!$D$5="D3",IF(VLOOKUP(MOD(AA16+19,21),tabel,3)="R","",VLOOKUP(MOD(AA16+19,21),tabel,3)))))</f>
        <v/>
      </c>
      <c r="AD16" s="74" t="str">
        <f t="shared" si="7"/>
        <v>DI</v>
      </c>
      <c r="AE16" s="78">
        <f t="shared" si="19"/>
        <v>45881</v>
      </c>
      <c r="AF16" s="85" t="str">
        <f>IF(Invulblad!$D$5="D1",IF(VLOOKUP(MOD(AE16+12,21),tabel,3)="R","",VLOOKUP(MOD(AE16+12,21),tabel,3)),IF(Invulblad!$D$5="D2",IF(VLOOKUP(MOD(AE16+5,21),tabel,3)="R","",VLOOKUP(MOD(AE16+5,21),tabel,3)),IF(Invulblad!$D$5="D3",IF(VLOOKUP(MOD(AE16+19,21),tabel,3)="R","",VLOOKUP(MOD(AE16+19,21),tabel,3)))))</f>
        <v>L</v>
      </c>
      <c r="AH16" s="74" t="str">
        <f t="shared" si="8"/>
        <v>VR</v>
      </c>
      <c r="AI16" s="78">
        <f t="shared" si="20"/>
        <v>45912</v>
      </c>
      <c r="AJ16" s="85" t="str">
        <f>IF(Invulblad!$D$5="D1",IF(VLOOKUP(MOD(AI16+12,21),tabel,3)="R","",VLOOKUP(MOD(AI16+12,21),tabel,3)),IF(Invulblad!$D$5="D2",IF(VLOOKUP(MOD(AI16+5,21),tabel,3)="R","",VLOOKUP(MOD(AI16+5,21),tabel,3)),IF(Invulblad!$D$5="D3",IF(VLOOKUP(MOD(AI16+19,21),tabel,3)="R","",VLOOKUP(MOD(AI16+19,21),tabel,3)))))</f>
        <v>V</v>
      </c>
      <c r="AL16" s="74" t="str">
        <f t="shared" si="9"/>
        <v>ZO</v>
      </c>
      <c r="AM16" s="78">
        <f t="shared" si="21"/>
        <v>45942</v>
      </c>
      <c r="AN16" s="85" t="str">
        <f>IF(Invulblad!$D$5="D1",IF(VLOOKUP(MOD(AM16+12,21),tabel,3)="R","",VLOOKUP(MOD(AM16+12,21),tabel,3)),IF(Invulblad!$D$5="D2",IF(VLOOKUP(MOD(AM16+5,21),tabel,3)="R","",VLOOKUP(MOD(AM16+5,21),tabel,3)),IF(Invulblad!$D$5="D3",IF(VLOOKUP(MOD(AM16+19,21),tabel,3)="R","",VLOOKUP(MOD(AM16+19,21),tabel,3)))))</f>
        <v/>
      </c>
      <c r="AP16" s="74" t="str">
        <f t="shared" si="10"/>
        <v>WO</v>
      </c>
      <c r="AQ16" s="78">
        <f t="shared" si="22"/>
        <v>45973</v>
      </c>
      <c r="AR16" s="85" t="str">
        <f>IF(Invulblad!$D$5="D1",IF(VLOOKUP(MOD(AQ16+12,21),tabel,3)="R","",VLOOKUP(MOD(AQ16+12,21),tabel,3)),IF(Invulblad!$D$5="D2",IF(VLOOKUP(MOD(AQ16+5,21),tabel,3)="R","",VLOOKUP(MOD(AQ16+5,21),tabel,3)),IF(Invulblad!$D$5="D3",IF(VLOOKUP(MOD(AQ16+19,21),tabel,3)="R","",VLOOKUP(MOD(AQ16+19,21),tabel,3)))))</f>
        <v>V</v>
      </c>
      <c r="AT16" s="74" t="str">
        <f t="shared" si="11"/>
        <v>VR</v>
      </c>
      <c r="AU16" s="78">
        <f t="shared" si="23"/>
        <v>46003</v>
      </c>
      <c r="AV16" s="85" t="str">
        <f>IF(Invulblad!$D$5="D1",IF(VLOOKUP(MOD(AU16+12,21),tabel,3)="R","",VLOOKUP(MOD(AU16+12,21),tabel,3)),IF(Invulblad!$D$5="D2",IF(VLOOKUP(MOD(AU16+5,21),tabel,3)="R","",VLOOKUP(MOD(AU16+5,21),tabel,3)),IF(Invulblad!$D$5="D3",IF(VLOOKUP(MOD(AU16+19,21),tabel,3)="R","",VLOOKUP(MOD(AU16+19,21),tabel,3)))))</f>
        <v>N</v>
      </c>
    </row>
    <row r="17" spans="2:48" ht="14.1" customHeight="1" x14ac:dyDescent="0.2">
      <c r="B17" s="74" t="str">
        <f t="shared" si="0"/>
        <v>MA</v>
      </c>
      <c r="C17" s="78">
        <f t="shared" si="12"/>
        <v>45670</v>
      </c>
      <c r="D17" s="85" t="str">
        <f>IF(Invulblad!$D$5="D1",IF(VLOOKUP(MOD(C17+12,21),tabel,3)="R","",VLOOKUP(MOD(C17+12,21),tabel,3)),IF(Invulblad!$D$5="D2",IF(VLOOKUP(MOD(C17+5,21),tabel,3)="R","",VLOOKUP(MOD(C17+5,21),tabel,3)),IF(Invulblad!$D$5="D3",IF(VLOOKUP(MOD(C17+19,21),tabel,3)="R","",VLOOKUP(MOD(C17+19,21),tabel,3)))))</f>
        <v>L</v>
      </c>
      <c r="E17" s="77"/>
      <c r="F17" s="74" t="str">
        <f t="shared" si="1"/>
        <v>DO</v>
      </c>
      <c r="G17" s="78">
        <f t="shared" si="13"/>
        <v>45701</v>
      </c>
      <c r="H17" s="79" t="str">
        <f>IF(Invulblad!$D$5="D1",IF(VLOOKUP(MOD(G17+12,21),tabel,3)="R","",VLOOKUP(MOD(G17+12,21),tabel,3)),IF(Invulblad!$D$5="D2",IF(VLOOKUP(MOD(G17+5,21),tabel,3)="R","",VLOOKUP(MOD(G17+5,21),tabel,3)),IF(Invulblad!$D$5="D3",IF(VLOOKUP(MOD(G17+19,21),tabel,3)="R","",VLOOKUP(MOD(G17+19,21),tabel,3)))))</f>
        <v>V</v>
      </c>
      <c r="J17" s="74" t="str">
        <f t="shared" si="2"/>
        <v>DO</v>
      </c>
      <c r="K17" s="78">
        <f t="shared" si="14"/>
        <v>45729</v>
      </c>
      <c r="L17" s="85" t="str">
        <f>IF(Invulblad!$D$5="D1",IF(VLOOKUP(MOD(K17+12,21),tabel,3)="R","",VLOOKUP(MOD(K17+12,21),tabel,3)),IF(Invulblad!$D$5="D2",IF(VLOOKUP(MOD(K17+5,21),tabel,3)="R","",VLOOKUP(MOD(K17+5,21),tabel,3)),IF(Invulblad!$D$5="D3",IF(VLOOKUP(MOD(K17+19,21),tabel,3)="R","",VLOOKUP(MOD(K17+19,21),tabel,3)))))</f>
        <v>N</v>
      </c>
      <c r="N17" s="74" t="str">
        <f t="shared" si="3"/>
        <v>ZO</v>
      </c>
      <c r="O17" s="78">
        <f t="shared" si="15"/>
        <v>45760</v>
      </c>
      <c r="P17" s="85" t="str">
        <f>IF(Invulblad!$D$5="D1",IF(VLOOKUP(MOD(O17+12,21),tabel,3)="R","",VLOOKUP(MOD(O17+12,21),tabel,3)),IF(Invulblad!$D$5="D2",IF(VLOOKUP(MOD(O17+5,21),tabel,3)="R","",VLOOKUP(MOD(O17+5,21),tabel,3)),IF(Invulblad!$D$5="D3",IF(VLOOKUP(MOD(O17+19,21),tabel,3)="R","",VLOOKUP(MOD(O17+19,21),tabel,3)))))</f>
        <v/>
      </c>
      <c r="R17" s="74" t="str">
        <f t="shared" si="4"/>
        <v>DI</v>
      </c>
      <c r="S17" s="78">
        <f t="shared" si="16"/>
        <v>45790</v>
      </c>
      <c r="T17" s="85" t="str">
        <f>IF(Invulblad!$D$5="D1",IF(VLOOKUP(MOD(S17+12,21),tabel,3)="R","",VLOOKUP(MOD(S17+12,21),tabel,3)),IF(Invulblad!$D$5="D2",IF(VLOOKUP(MOD(S17+5,21),tabel,3)="R","",VLOOKUP(MOD(S17+5,21),tabel,3)),IF(Invulblad!$D$5="D3",IF(VLOOKUP(MOD(S17+19,21),tabel,3)="R","",VLOOKUP(MOD(S17+19,21),tabel,3)))))</f>
        <v>N</v>
      </c>
      <c r="V17" s="74" t="str">
        <f t="shared" si="5"/>
        <v>VR</v>
      </c>
      <c r="W17" s="78">
        <f t="shared" si="17"/>
        <v>45821</v>
      </c>
      <c r="X17" s="85" t="str">
        <f>IF(Invulblad!$D$5="D1",IF(VLOOKUP(MOD(W17+12,21),tabel,3)="R","",VLOOKUP(MOD(W17+12,21),tabel,3)),IF(Invulblad!$D$5="D2",IF(VLOOKUP(MOD(W17+5,21),tabel,3)="R","",VLOOKUP(MOD(W17+5,21),tabel,3)),IF(Invulblad!$D$5="D3",IF(VLOOKUP(MOD(W17+19,21),tabel,3)="R","",VLOOKUP(MOD(W17+19,21),tabel,3)))))</f>
        <v>L</v>
      </c>
      <c r="Z17" s="74" t="str">
        <f t="shared" si="6"/>
        <v>ZO</v>
      </c>
      <c r="AA17" s="78">
        <f t="shared" si="18"/>
        <v>45851</v>
      </c>
      <c r="AB17" s="85" t="str">
        <f>IF(Invulblad!$D$5="D1",IF(VLOOKUP(MOD(AA17+12,21),tabel,3)="R","",VLOOKUP(MOD(AA17+12,21),tabel,3)),IF(Invulblad!$D$5="D2",IF(VLOOKUP(MOD(AA17+5,21),tabel,3)="R","",VLOOKUP(MOD(AA17+5,21),tabel,3)),IF(Invulblad!$D$5="D3",IF(VLOOKUP(MOD(AA17+19,21),tabel,3)="R","",VLOOKUP(MOD(AA17+19,21),tabel,3)))))</f>
        <v/>
      </c>
      <c r="AD17" s="74" t="str">
        <f t="shared" si="7"/>
        <v>WO</v>
      </c>
      <c r="AE17" s="78">
        <f t="shared" si="19"/>
        <v>45882</v>
      </c>
      <c r="AF17" s="85" t="str">
        <f>IF(Invulblad!$D$5="D1",IF(VLOOKUP(MOD(AE17+12,21),tabel,3)="R","",VLOOKUP(MOD(AE17+12,21),tabel,3)),IF(Invulblad!$D$5="D2",IF(VLOOKUP(MOD(AE17+5,21),tabel,3)="R","",VLOOKUP(MOD(AE17+5,21),tabel,3)),IF(Invulblad!$D$5="D3",IF(VLOOKUP(MOD(AE17+19,21),tabel,3)="R","",VLOOKUP(MOD(AE17+19,21),tabel,3)))))</f>
        <v>L</v>
      </c>
      <c r="AH17" s="74" t="str">
        <f t="shared" si="8"/>
        <v>ZA</v>
      </c>
      <c r="AI17" s="78">
        <f t="shared" si="20"/>
        <v>45913</v>
      </c>
      <c r="AJ17" s="85" t="str">
        <f>IF(Invulblad!$D$5="D1",IF(VLOOKUP(MOD(AI17+12,21),tabel,3)="R","",VLOOKUP(MOD(AI17+12,21),tabel,3)),IF(Invulblad!$D$5="D2",IF(VLOOKUP(MOD(AI17+5,21),tabel,3)="R","",VLOOKUP(MOD(AI17+5,21),tabel,3)),IF(Invulblad!$D$5="D3",IF(VLOOKUP(MOD(AI17+19,21),tabel,3)="R","",VLOOKUP(MOD(AI17+19,21),tabel,3)))))</f>
        <v/>
      </c>
      <c r="AL17" s="74" t="str">
        <f t="shared" si="9"/>
        <v>MA</v>
      </c>
      <c r="AM17" s="78">
        <f t="shared" si="21"/>
        <v>45943</v>
      </c>
      <c r="AN17" s="85" t="str">
        <f>IF(Invulblad!$D$5="D1",IF(VLOOKUP(MOD(AM17+12,21),tabel,3)="R","",VLOOKUP(MOD(AM17+12,21),tabel,3)),IF(Invulblad!$D$5="D2",IF(VLOOKUP(MOD(AM17+5,21),tabel,3)="R","",VLOOKUP(MOD(AM17+5,21),tabel,3)),IF(Invulblad!$D$5="D3",IF(VLOOKUP(MOD(AM17+19,21),tabel,3)="R","",VLOOKUP(MOD(AM17+19,21),tabel,3)))))</f>
        <v>L</v>
      </c>
      <c r="AP17" s="74" t="str">
        <f t="shared" si="10"/>
        <v>DO</v>
      </c>
      <c r="AQ17" s="78">
        <f t="shared" si="22"/>
        <v>45974</v>
      </c>
      <c r="AR17" s="85" t="str">
        <f>IF(Invulblad!$D$5="D1",IF(VLOOKUP(MOD(AQ17+12,21),tabel,3)="R","",VLOOKUP(MOD(AQ17+12,21),tabel,3)),IF(Invulblad!$D$5="D2",IF(VLOOKUP(MOD(AQ17+5,21),tabel,3)="R","",VLOOKUP(MOD(AQ17+5,21),tabel,3)),IF(Invulblad!$D$5="D3",IF(VLOOKUP(MOD(AQ17+19,21),tabel,3)="R","",VLOOKUP(MOD(AQ17+19,21),tabel,3)))))</f>
        <v>V</v>
      </c>
      <c r="AT17" s="74" t="str">
        <f t="shared" si="11"/>
        <v>ZA</v>
      </c>
      <c r="AU17" s="78">
        <f t="shared" si="23"/>
        <v>46004</v>
      </c>
      <c r="AV17" s="85" t="str">
        <f>IF(Invulblad!$D$5="D1",IF(VLOOKUP(MOD(AU17+12,21),tabel,3)="R","",VLOOKUP(MOD(AU17+12,21),tabel,3)),IF(Invulblad!$D$5="D2",IF(VLOOKUP(MOD(AU17+5,21),tabel,3)="R","",VLOOKUP(MOD(AU17+5,21),tabel,3)),IF(Invulblad!$D$5="D3",IF(VLOOKUP(MOD(AU17+19,21),tabel,3)="R","",VLOOKUP(MOD(AU17+19,21),tabel,3)))))</f>
        <v/>
      </c>
    </row>
    <row r="18" spans="2:48" ht="14.1" customHeight="1" x14ac:dyDescent="0.2">
      <c r="B18" s="74" t="str">
        <f t="shared" si="0"/>
        <v>DI</v>
      </c>
      <c r="C18" s="78">
        <f t="shared" si="12"/>
        <v>45671</v>
      </c>
      <c r="D18" s="85" t="str">
        <f>IF(Invulblad!$D$5="D1",IF(VLOOKUP(MOD(C18+12,21),tabel,3)="R","",VLOOKUP(MOD(C18+12,21),tabel,3)),IF(Invulblad!$D$5="D2",IF(VLOOKUP(MOD(C18+5,21),tabel,3)="R","",VLOOKUP(MOD(C18+5,21),tabel,3)),IF(Invulblad!$D$5="D3",IF(VLOOKUP(MOD(C18+19,21),tabel,3)="R","",VLOOKUP(MOD(C18+19,21),tabel,3)))))</f>
        <v>L</v>
      </c>
      <c r="E18" s="77"/>
      <c r="F18" s="74" t="str">
        <f t="shared" si="1"/>
        <v>VR</v>
      </c>
      <c r="G18" s="78">
        <f t="shared" si="13"/>
        <v>45702</v>
      </c>
      <c r="H18" s="79" t="str">
        <f>IF(Invulblad!$D$5="D1",IF(VLOOKUP(MOD(G18+12,21),tabel,3)="R","",VLOOKUP(MOD(G18+12,21),tabel,3)),IF(Invulblad!$D$5="D2",IF(VLOOKUP(MOD(G18+5,21),tabel,3)="R","",VLOOKUP(MOD(G18+5,21),tabel,3)),IF(Invulblad!$D$5="D3",IF(VLOOKUP(MOD(G18+19,21),tabel,3)="R","",VLOOKUP(MOD(G18+19,21),tabel,3)))))</f>
        <v>V</v>
      </c>
      <c r="J18" s="74" t="str">
        <f t="shared" si="2"/>
        <v>VR</v>
      </c>
      <c r="K18" s="78">
        <f t="shared" si="14"/>
        <v>45730</v>
      </c>
      <c r="L18" s="85" t="str">
        <f>IF(Invulblad!$D$5="D1",IF(VLOOKUP(MOD(K18+12,21),tabel,3)="R","",VLOOKUP(MOD(K18+12,21),tabel,3)),IF(Invulblad!$D$5="D2",IF(VLOOKUP(MOD(K18+5,21),tabel,3)="R","",VLOOKUP(MOD(K18+5,21),tabel,3)),IF(Invulblad!$D$5="D3",IF(VLOOKUP(MOD(K18+19,21),tabel,3)="R","",VLOOKUP(MOD(K18+19,21),tabel,3)))))</f>
        <v>N</v>
      </c>
      <c r="N18" s="74" t="str">
        <f t="shared" si="3"/>
        <v>MA</v>
      </c>
      <c r="O18" s="78">
        <f t="shared" si="15"/>
        <v>45761</v>
      </c>
      <c r="P18" s="85" t="str">
        <f>IF(Invulblad!$D$5="D1",IF(VLOOKUP(MOD(O18+12,21),tabel,3)="R","",VLOOKUP(MOD(O18+12,21),tabel,3)),IF(Invulblad!$D$5="D2",IF(VLOOKUP(MOD(O18+5,21),tabel,3)="R","",VLOOKUP(MOD(O18+5,21),tabel,3)),IF(Invulblad!$D$5="D3",IF(VLOOKUP(MOD(O18+19,21),tabel,3)="R","",VLOOKUP(MOD(O18+19,21),tabel,3)))))</f>
        <v>V</v>
      </c>
      <c r="R18" s="74" t="str">
        <f t="shared" si="4"/>
        <v>WO</v>
      </c>
      <c r="S18" s="78">
        <f t="shared" si="16"/>
        <v>45791</v>
      </c>
      <c r="T18" s="85" t="str">
        <f>IF(Invulblad!$D$5="D1",IF(VLOOKUP(MOD(S18+12,21),tabel,3)="R","",VLOOKUP(MOD(S18+12,21),tabel,3)),IF(Invulblad!$D$5="D2",IF(VLOOKUP(MOD(S18+5,21),tabel,3)="R","",VLOOKUP(MOD(S18+5,21),tabel,3)),IF(Invulblad!$D$5="D3",IF(VLOOKUP(MOD(S18+19,21),tabel,3)="R","",VLOOKUP(MOD(S18+19,21),tabel,3)))))</f>
        <v>N</v>
      </c>
      <c r="V18" s="74" t="str">
        <f t="shared" si="5"/>
        <v>ZA</v>
      </c>
      <c r="W18" s="78">
        <f t="shared" si="17"/>
        <v>45822</v>
      </c>
      <c r="X18" s="85" t="str">
        <f>IF(Invulblad!$D$5="D1",IF(VLOOKUP(MOD(W18+12,21),tabel,3)="R","",VLOOKUP(MOD(W18+12,21),tabel,3)),IF(Invulblad!$D$5="D2",IF(VLOOKUP(MOD(W18+5,21),tabel,3)="R","",VLOOKUP(MOD(W18+5,21),tabel,3)),IF(Invulblad!$D$5="D3",IF(VLOOKUP(MOD(W18+19,21),tabel,3)="R","",VLOOKUP(MOD(W18+19,21),tabel,3)))))</f>
        <v/>
      </c>
      <c r="Z18" s="74" t="str">
        <f t="shared" si="6"/>
        <v>MA</v>
      </c>
      <c r="AA18" s="78">
        <f t="shared" si="18"/>
        <v>45852</v>
      </c>
      <c r="AB18" s="85" t="str">
        <f>IF(Invulblad!$D$5="D1",IF(VLOOKUP(MOD(AA18+12,21),tabel,3)="R","",VLOOKUP(MOD(AA18+12,21),tabel,3)),IF(Invulblad!$D$5="D2",IF(VLOOKUP(MOD(AA18+5,21),tabel,3)="R","",VLOOKUP(MOD(AA18+5,21),tabel,3)),IF(Invulblad!$D$5="D3",IF(VLOOKUP(MOD(AA18+19,21),tabel,3)="R","",VLOOKUP(MOD(AA18+19,21),tabel,3)))))</f>
        <v>N</v>
      </c>
      <c r="AD18" s="74" t="str">
        <f t="shared" si="7"/>
        <v>DO</v>
      </c>
      <c r="AE18" s="78">
        <f t="shared" si="19"/>
        <v>45883</v>
      </c>
      <c r="AF18" s="85" t="str">
        <f>IF(Invulblad!$D$5="D1",IF(VLOOKUP(MOD(AE18+12,21),tabel,3)="R","",VLOOKUP(MOD(AE18+12,21),tabel,3)),IF(Invulblad!$D$5="D2",IF(VLOOKUP(MOD(AE18+5,21),tabel,3)="R","",VLOOKUP(MOD(AE18+5,21),tabel,3)),IF(Invulblad!$D$5="D3",IF(VLOOKUP(MOD(AE18+19,21),tabel,3)="R","",VLOOKUP(MOD(AE18+19,21),tabel,3)))))</f>
        <v>L</v>
      </c>
      <c r="AH18" s="74" t="str">
        <f t="shared" si="8"/>
        <v>ZO</v>
      </c>
      <c r="AI18" s="78">
        <f t="shared" si="20"/>
        <v>45914</v>
      </c>
      <c r="AJ18" s="85" t="str">
        <f>IF(Invulblad!$D$5="D1",IF(VLOOKUP(MOD(AI18+12,21),tabel,3)="R","",VLOOKUP(MOD(AI18+12,21),tabel,3)),IF(Invulblad!$D$5="D2",IF(VLOOKUP(MOD(AI18+5,21),tabel,3)="R","",VLOOKUP(MOD(AI18+5,21),tabel,3)),IF(Invulblad!$D$5="D3",IF(VLOOKUP(MOD(AI18+19,21),tabel,3)="R","",VLOOKUP(MOD(AI18+19,21),tabel,3)))))</f>
        <v/>
      </c>
      <c r="AL18" s="74" t="str">
        <f t="shared" si="9"/>
        <v>DI</v>
      </c>
      <c r="AM18" s="78">
        <f t="shared" si="21"/>
        <v>45944</v>
      </c>
      <c r="AN18" s="85" t="str">
        <f>IF(Invulblad!$D$5="D1",IF(VLOOKUP(MOD(AM18+12,21),tabel,3)="R","",VLOOKUP(MOD(AM18+12,21),tabel,3)),IF(Invulblad!$D$5="D2",IF(VLOOKUP(MOD(AM18+5,21),tabel,3)="R","",VLOOKUP(MOD(AM18+5,21),tabel,3)),IF(Invulblad!$D$5="D3",IF(VLOOKUP(MOD(AM18+19,21),tabel,3)="R","",VLOOKUP(MOD(AM18+19,21),tabel,3)))))</f>
        <v>L</v>
      </c>
      <c r="AP18" s="74" t="str">
        <f t="shared" si="10"/>
        <v>VR</v>
      </c>
      <c r="AQ18" s="78">
        <f t="shared" si="22"/>
        <v>45975</v>
      </c>
      <c r="AR18" s="85" t="str">
        <f>IF(Invulblad!$D$5="D1",IF(VLOOKUP(MOD(AQ18+12,21),tabel,3)="R","",VLOOKUP(MOD(AQ18+12,21),tabel,3)),IF(Invulblad!$D$5="D2",IF(VLOOKUP(MOD(AQ18+5,21),tabel,3)="R","",VLOOKUP(MOD(AQ18+5,21),tabel,3)),IF(Invulblad!$D$5="D3",IF(VLOOKUP(MOD(AQ18+19,21),tabel,3)="R","",VLOOKUP(MOD(AQ18+19,21),tabel,3)))))</f>
        <v>V</v>
      </c>
      <c r="AT18" s="74" t="str">
        <f t="shared" si="11"/>
        <v>ZO</v>
      </c>
      <c r="AU18" s="78">
        <f t="shared" si="23"/>
        <v>46005</v>
      </c>
      <c r="AV18" s="85" t="str">
        <f>IF(Invulblad!$D$5="D1",IF(VLOOKUP(MOD(AU18+12,21),tabel,3)="R","",VLOOKUP(MOD(AU18+12,21),tabel,3)),IF(Invulblad!$D$5="D2",IF(VLOOKUP(MOD(AU18+5,21),tabel,3)="R","",VLOOKUP(MOD(AU18+5,21),tabel,3)),IF(Invulblad!$D$5="D3",IF(VLOOKUP(MOD(AU18+19,21),tabel,3)="R","",VLOOKUP(MOD(AU18+19,21),tabel,3)))))</f>
        <v/>
      </c>
    </row>
    <row r="19" spans="2:48" ht="14.1" customHeight="1" x14ac:dyDescent="0.2">
      <c r="B19" s="74" t="str">
        <f t="shared" si="0"/>
        <v>WO</v>
      </c>
      <c r="C19" s="78">
        <f t="shared" si="12"/>
        <v>45672</v>
      </c>
      <c r="D19" s="85" t="str">
        <f>IF(Invulblad!$D$5="D1",IF(VLOOKUP(MOD(C19+12,21),tabel,3)="R","",VLOOKUP(MOD(C19+12,21),tabel,3)),IF(Invulblad!$D$5="D2",IF(VLOOKUP(MOD(C19+5,21),tabel,3)="R","",VLOOKUP(MOD(C19+5,21),tabel,3)),IF(Invulblad!$D$5="D3",IF(VLOOKUP(MOD(C19+19,21),tabel,3)="R","",VLOOKUP(MOD(C19+19,21),tabel,3)))))</f>
        <v>L</v>
      </c>
      <c r="E19" s="77"/>
      <c r="F19" s="74" t="str">
        <f t="shared" si="1"/>
        <v>ZA</v>
      </c>
      <c r="G19" s="78">
        <f t="shared" si="13"/>
        <v>45703</v>
      </c>
      <c r="H19" s="79" t="str">
        <f>IF(Invulblad!$D$5="D1",IF(VLOOKUP(MOD(G19+12,21),tabel,3)="R","",VLOOKUP(MOD(G19+12,21),tabel,3)),IF(Invulblad!$D$5="D2",IF(VLOOKUP(MOD(G19+5,21),tabel,3)="R","",VLOOKUP(MOD(G19+5,21),tabel,3)),IF(Invulblad!$D$5="D3",IF(VLOOKUP(MOD(G19+19,21),tabel,3)="R","",VLOOKUP(MOD(G19+19,21),tabel,3)))))</f>
        <v/>
      </c>
      <c r="J19" s="74" t="str">
        <f t="shared" si="2"/>
        <v>ZA</v>
      </c>
      <c r="K19" s="78">
        <f t="shared" si="14"/>
        <v>45731</v>
      </c>
      <c r="L19" s="85" t="str">
        <f>IF(Invulblad!$D$5="D1",IF(VLOOKUP(MOD(K19+12,21),tabel,3)="R","",VLOOKUP(MOD(K19+12,21),tabel,3)),IF(Invulblad!$D$5="D2",IF(VLOOKUP(MOD(K19+5,21),tabel,3)="R","",VLOOKUP(MOD(K19+5,21),tabel,3)),IF(Invulblad!$D$5="D3",IF(VLOOKUP(MOD(K19+19,21),tabel,3)="R","",VLOOKUP(MOD(K19+19,21),tabel,3)))))</f>
        <v/>
      </c>
      <c r="N19" s="74" t="str">
        <f t="shared" si="3"/>
        <v>DI</v>
      </c>
      <c r="O19" s="78">
        <f t="shared" si="15"/>
        <v>45762</v>
      </c>
      <c r="P19" s="85" t="str">
        <f>IF(Invulblad!$D$5="D1",IF(VLOOKUP(MOD(O19+12,21),tabel,3)="R","",VLOOKUP(MOD(O19+12,21),tabel,3)),IF(Invulblad!$D$5="D2",IF(VLOOKUP(MOD(O19+5,21),tabel,3)="R","",VLOOKUP(MOD(O19+5,21),tabel,3)),IF(Invulblad!$D$5="D3",IF(VLOOKUP(MOD(O19+19,21),tabel,3)="R","",VLOOKUP(MOD(O19+19,21),tabel,3)))))</f>
        <v>V</v>
      </c>
      <c r="R19" s="74" t="str">
        <f t="shared" si="4"/>
        <v>DO</v>
      </c>
      <c r="S19" s="78">
        <f t="shared" si="16"/>
        <v>45792</v>
      </c>
      <c r="T19" s="85" t="str">
        <f>IF(Invulblad!$D$5="D1",IF(VLOOKUP(MOD(S19+12,21),tabel,3)="R","",VLOOKUP(MOD(S19+12,21),tabel,3)),IF(Invulblad!$D$5="D2",IF(VLOOKUP(MOD(S19+5,21),tabel,3)="R","",VLOOKUP(MOD(S19+5,21),tabel,3)),IF(Invulblad!$D$5="D3",IF(VLOOKUP(MOD(S19+19,21),tabel,3)="R","",VLOOKUP(MOD(S19+19,21),tabel,3)))))</f>
        <v>N</v>
      </c>
      <c r="V19" s="74" t="str">
        <f t="shared" si="5"/>
        <v>ZO</v>
      </c>
      <c r="W19" s="78">
        <f t="shared" si="17"/>
        <v>45823</v>
      </c>
      <c r="X19" s="85" t="str">
        <f>IF(Invulblad!$D$5="D1",IF(VLOOKUP(MOD(W19+12,21),tabel,3)="R","",VLOOKUP(MOD(W19+12,21),tabel,3)),IF(Invulblad!$D$5="D2",IF(VLOOKUP(MOD(W19+5,21),tabel,3)="R","",VLOOKUP(MOD(W19+5,21),tabel,3)),IF(Invulblad!$D$5="D3",IF(VLOOKUP(MOD(W19+19,21),tabel,3)="R","",VLOOKUP(MOD(W19+19,21),tabel,3)))))</f>
        <v/>
      </c>
      <c r="Z19" s="74" t="str">
        <f t="shared" si="6"/>
        <v>DI</v>
      </c>
      <c r="AA19" s="78">
        <f t="shared" si="18"/>
        <v>45853</v>
      </c>
      <c r="AB19" s="85" t="str">
        <f>IF(Invulblad!$D$5="D1",IF(VLOOKUP(MOD(AA19+12,21),tabel,3)="R","",VLOOKUP(MOD(AA19+12,21),tabel,3)),IF(Invulblad!$D$5="D2",IF(VLOOKUP(MOD(AA19+5,21),tabel,3)="R","",VLOOKUP(MOD(AA19+5,21),tabel,3)),IF(Invulblad!$D$5="D3",IF(VLOOKUP(MOD(AA19+19,21),tabel,3)="R","",VLOOKUP(MOD(AA19+19,21),tabel,3)))))</f>
        <v>N</v>
      </c>
      <c r="AD19" s="74" t="str">
        <f t="shared" si="7"/>
        <v>VR</v>
      </c>
      <c r="AE19" s="78">
        <f t="shared" si="19"/>
        <v>45884</v>
      </c>
      <c r="AF19" s="85" t="str">
        <f>IF(Invulblad!$D$5="D1",IF(VLOOKUP(MOD(AE19+12,21),tabel,3)="R","",VLOOKUP(MOD(AE19+12,21),tabel,3)),IF(Invulblad!$D$5="D2",IF(VLOOKUP(MOD(AE19+5,21),tabel,3)="R","",VLOOKUP(MOD(AE19+5,21),tabel,3)),IF(Invulblad!$D$5="D3",IF(VLOOKUP(MOD(AE19+19,21),tabel,3)="R","",VLOOKUP(MOD(AE19+19,21),tabel,3)))))</f>
        <v>L</v>
      </c>
      <c r="AH19" s="74" t="str">
        <f t="shared" si="8"/>
        <v>MA</v>
      </c>
      <c r="AI19" s="78">
        <f t="shared" si="20"/>
        <v>45915</v>
      </c>
      <c r="AJ19" s="85" t="str">
        <f>IF(Invulblad!$D$5="D1",IF(VLOOKUP(MOD(AI19+12,21),tabel,3)="R","",VLOOKUP(MOD(AI19+12,21),tabel,3)),IF(Invulblad!$D$5="D2",IF(VLOOKUP(MOD(AI19+5,21),tabel,3)="R","",VLOOKUP(MOD(AI19+5,21),tabel,3)),IF(Invulblad!$D$5="D3",IF(VLOOKUP(MOD(AI19+19,21),tabel,3)="R","",VLOOKUP(MOD(AI19+19,21),tabel,3)))))</f>
        <v>N</v>
      </c>
      <c r="AL19" s="74" t="str">
        <f t="shared" si="9"/>
        <v>WO</v>
      </c>
      <c r="AM19" s="78">
        <f t="shared" si="21"/>
        <v>45945</v>
      </c>
      <c r="AN19" s="85" t="str">
        <f>IF(Invulblad!$D$5="D1",IF(VLOOKUP(MOD(AM19+12,21),tabel,3)="R","",VLOOKUP(MOD(AM19+12,21),tabel,3)),IF(Invulblad!$D$5="D2",IF(VLOOKUP(MOD(AM19+5,21),tabel,3)="R","",VLOOKUP(MOD(AM19+5,21),tabel,3)),IF(Invulblad!$D$5="D3",IF(VLOOKUP(MOD(AM19+19,21),tabel,3)="R","",VLOOKUP(MOD(AM19+19,21),tabel,3)))))</f>
        <v>L</v>
      </c>
      <c r="AP19" s="74" t="str">
        <f t="shared" si="10"/>
        <v>ZA</v>
      </c>
      <c r="AQ19" s="78">
        <f t="shared" si="22"/>
        <v>45976</v>
      </c>
      <c r="AR19" s="85" t="str">
        <f>IF(Invulblad!$D$5="D1",IF(VLOOKUP(MOD(AQ19+12,21),tabel,3)="R","",VLOOKUP(MOD(AQ19+12,21),tabel,3)),IF(Invulblad!$D$5="D2",IF(VLOOKUP(MOD(AQ19+5,21),tabel,3)="R","",VLOOKUP(MOD(AQ19+5,21),tabel,3)),IF(Invulblad!$D$5="D3",IF(VLOOKUP(MOD(AQ19+19,21),tabel,3)="R","",VLOOKUP(MOD(AQ19+19,21),tabel,3)))))</f>
        <v/>
      </c>
      <c r="AT19" s="74" t="str">
        <f t="shared" si="11"/>
        <v>MA</v>
      </c>
      <c r="AU19" s="78">
        <f t="shared" si="23"/>
        <v>46006</v>
      </c>
      <c r="AV19" s="85" t="str">
        <f>IF(Invulblad!$D$5="D1",IF(VLOOKUP(MOD(AU19+12,21),tabel,3)="R","",VLOOKUP(MOD(AU19+12,21),tabel,3)),IF(Invulblad!$D$5="D2",IF(VLOOKUP(MOD(AU19+5,21),tabel,3)="R","",VLOOKUP(MOD(AU19+5,21),tabel,3)),IF(Invulblad!$D$5="D3",IF(VLOOKUP(MOD(AU19+19,21),tabel,3)="R","",VLOOKUP(MOD(AU19+19,21),tabel,3)))))</f>
        <v>L</v>
      </c>
    </row>
    <row r="20" spans="2:48" ht="14.1" customHeight="1" x14ac:dyDescent="0.2">
      <c r="B20" s="74" t="str">
        <f t="shared" si="0"/>
        <v>DO</v>
      </c>
      <c r="C20" s="78">
        <f t="shared" si="12"/>
        <v>45673</v>
      </c>
      <c r="D20" s="85" t="str">
        <f>IF(Invulblad!$D$5="D1",IF(VLOOKUP(MOD(C20+12,21),tabel,3)="R","",VLOOKUP(MOD(C20+12,21),tabel,3)),IF(Invulblad!$D$5="D2",IF(VLOOKUP(MOD(C20+5,21),tabel,3)="R","",VLOOKUP(MOD(C20+5,21),tabel,3)),IF(Invulblad!$D$5="D3",IF(VLOOKUP(MOD(C20+19,21),tabel,3)="R","",VLOOKUP(MOD(C20+19,21),tabel,3)))))</f>
        <v>L</v>
      </c>
      <c r="E20" s="77"/>
      <c r="F20" s="74" t="str">
        <f t="shared" si="1"/>
        <v>ZO</v>
      </c>
      <c r="G20" s="78">
        <f t="shared" si="13"/>
        <v>45704</v>
      </c>
      <c r="H20" s="79" t="str">
        <f>IF(Invulblad!$D$5="D1",IF(VLOOKUP(MOD(G20+12,21),tabel,3)="R","",VLOOKUP(MOD(G20+12,21),tabel,3)),IF(Invulblad!$D$5="D2",IF(VLOOKUP(MOD(G20+5,21),tabel,3)="R","",VLOOKUP(MOD(G20+5,21),tabel,3)),IF(Invulblad!$D$5="D3",IF(VLOOKUP(MOD(G20+19,21),tabel,3)="R","",VLOOKUP(MOD(G20+19,21),tabel,3)))))</f>
        <v/>
      </c>
      <c r="J20" s="74" t="str">
        <f t="shared" si="2"/>
        <v>ZO</v>
      </c>
      <c r="K20" s="78">
        <f t="shared" si="14"/>
        <v>45732</v>
      </c>
      <c r="L20" s="85" t="str">
        <f>IF(Invulblad!$D$5="D1",IF(VLOOKUP(MOD(K20+12,21),tabel,3)="R","",VLOOKUP(MOD(K20+12,21),tabel,3)),IF(Invulblad!$D$5="D2",IF(VLOOKUP(MOD(K20+5,21),tabel,3)="R","",VLOOKUP(MOD(K20+5,21),tabel,3)),IF(Invulblad!$D$5="D3",IF(VLOOKUP(MOD(K20+19,21),tabel,3)="R","",VLOOKUP(MOD(K20+19,21),tabel,3)))))</f>
        <v/>
      </c>
      <c r="N20" s="74" t="str">
        <f t="shared" si="3"/>
        <v>WO</v>
      </c>
      <c r="O20" s="78">
        <f t="shared" si="15"/>
        <v>45763</v>
      </c>
      <c r="P20" s="85" t="str">
        <f>IF(Invulblad!$D$5="D1",IF(VLOOKUP(MOD(O20+12,21),tabel,3)="R","",VLOOKUP(MOD(O20+12,21),tabel,3)),IF(Invulblad!$D$5="D2",IF(VLOOKUP(MOD(O20+5,21),tabel,3)="R","",VLOOKUP(MOD(O20+5,21),tabel,3)),IF(Invulblad!$D$5="D3",IF(VLOOKUP(MOD(O20+19,21),tabel,3)="R","",VLOOKUP(MOD(O20+19,21),tabel,3)))))</f>
        <v>V</v>
      </c>
      <c r="R20" s="74" t="str">
        <f t="shared" si="4"/>
        <v>VR</v>
      </c>
      <c r="S20" s="78">
        <f t="shared" si="16"/>
        <v>45793</v>
      </c>
      <c r="T20" s="85" t="str">
        <f>IF(Invulblad!$D$5="D1",IF(VLOOKUP(MOD(S20+12,21),tabel,3)="R","",VLOOKUP(MOD(S20+12,21),tabel,3)),IF(Invulblad!$D$5="D2",IF(VLOOKUP(MOD(S20+5,21),tabel,3)="R","",VLOOKUP(MOD(S20+5,21),tabel,3)),IF(Invulblad!$D$5="D3",IF(VLOOKUP(MOD(S20+19,21),tabel,3)="R","",VLOOKUP(MOD(S20+19,21),tabel,3)))))</f>
        <v>N</v>
      </c>
      <c r="V20" s="74" t="str">
        <f t="shared" si="5"/>
        <v>MA</v>
      </c>
      <c r="W20" s="78">
        <f t="shared" si="17"/>
        <v>45824</v>
      </c>
      <c r="X20" s="85" t="str">
        <f>IF(Invulblad!$D$5="D1",IF(VLOOKUP(MOD(W20+12,21),tabel,3)="R","",VLOOKUP(MOD(W20+12,21),tabel,3)),IF(Invulblad!$D$5="D2",IF(VLOOKUP(MOD(W20+5,21),tabel,3)="R","",VLOOKUP(MOD(W20+5,21),tabel,3)),IF(Invulblad!$D$5="D3",IF(VLOOKUP(MOD(W20+19,21),tabel,3)="R","",VLOOKUP(MOD(W20+19,21),tabel,3)))))</f>
        <v>V</v>
      </c>
      <c r="Z20" s="74" t="str">
        <f t="shared" si="6"/>
        <v>WO</v>
      </c>
      <c r="AA20" s="78">
        <f t="shared" si="18"/>
        <v>45854</v>
      </c>
      <c r="AB20" s="85" t="str">
        <f>IF(Invulblad!$D$5="D1",IF(VLOOKUP(MOD(AA20+12,21),tabel,3)="R","",VLOOKUP(MOD(AA20+12,21),tabel,3)),IF(Invulblad!$D$5="D2",IF(VLOOKUP(MOD(AA20+5,21),tabel,3)="R","",VLOOKUP(MOD(AA20+5,21),tabel,3)),IF(Invulblad!$D$5="D3",IF(VLOOKUP(MOD(AA20+19,21),tabel,3)="R","",VLOOKUP(MOD(AA20+19,21),tabel,3)))))</f>
        <v>N</v>
      </c>
      <c r="AD20" s="74" t="str">
        <f t="shared" si="7"/>
        <v>ZA</v>
      </c>
      <c r="AE20" s="78">
        <f t="shared" si="19"/>
        <v>45885</v>
      </c>
      <c r="AF20" s="85" t="str">
        <f>IF(Invulblad!$D$5="D1",IF(VLOOKUP(MOD(AE20+12,21),tabel,3)="R","",VLOOKUP(MOD(AE20+12,21),tabel,3)),IF(Invulblad!$D$5="D2",IF(VLOOKUP(MOD(AE20+5,21),tabel,3)="R","",VLOOKUP(MOD(AE20+5,21),tabel,3)),IF(Invulblad!$D$5="D3",IF(VLOOKUP(MOD(AE20+19,21),tabel,3)="R","",VLOOKUP(MOD(AE20+19,21),tabel,3)))))</f>
        <v/>
      </c>
      <c r="AH20" s="74" t="str">
        <f t="shared" si="8"/>
        <v>DI</v>
      </c>
      <c r="AI20" s="78">
        <f t="shared" si="20"/>
        <v>45916</v>
      </c>
      <c r="AJ20" s="85" t="str">
        <f>IF(Invulblad!$D$5="D1",IF(VLOOKUP(MOD(AI20+12,21),tabel,3)="R","",VLOOKUP(MOD(AI20+12,21),tabel,3)),IF(Invulblad!$D$5="D2",IF(VLOOKUP(MOD(AI20+5,21),tabel,3)="R","",VLOOKUP(MOD(AI20+5,21),tabel,3)),IF(Invulblad!$D$5="D3",IF(VLOOKUP(MOD(AI20+19,21),tabel,3)="R","",VLOOKUP(MOD(AI20+19,21),tabel,3)))))</f>
        <v>N</v>
      </c>
      <c r="AL20" s="74" t="str">
        <f t="shared" si="9"/>
        <v>DO</v>
      </c>
      <c r="AM20" s="78">
        <f t="shared" si="21"/>
        <v>45946</v>
      </c>
      <c r="AN20" s="85" t="str">
        <f>IF(Invulblad!$D$5="D1",IF(VLOOKUP(MOD(AM20+12,21),tabel,3)="R","",VLOOKUP(MOD(AM20+12,21),tabel,3)),IF(Invulblad!$D$5="D2",IF(VLOOKUP(MOD(AM20+5,21),tabel,3)="R","",VLOOKUP(MOD(AM20+5,21),tabel,3)),IF(Invulblad!$D$5="D3",IF(VLOOKUP(MOD(AM20+19,21),tabel,3)="R","",VLOOKUP(MOD(AM20+19,21),tabel,3)))))</f>
        <v>L</v>
      </c>
      <c r="AP20" s="74" t="str">
        <f t="shared" si="10"/>
        <v>ZO</v>
      </c>
      <c r="AQ20" s="78">
        <f t="shared" si="22"/>
        <v>45977</v>
      </c>
      <c r="AR20" s="85" t="str">
        <f>IF(Invulblad!$D$5="D1",IF(VLOOKUP(MOD(AQ20+12,21),tabel,3)="R","",VLOOKUP(MOD(AQ20+12,21),tabel,3)),IF(Invulblad!$D$5="D2",IF(VLOOKUP(MOD(AQ20+5,21),tabel,3)="R","",VLOOKUP(MOD(AQ20+5,21),tabel,3)),IF(Invulblad!$D$5="D3",IF(VLOOKUP(MOD(AQ20+19,21),tabel,3)="R","",VLOOKUP(MOD(AQ20+19,21),tabel,3)))))</f>
        <v/>
      </c>
      <c r="AT20" s="74" t="str">
        <f t="shared" si="11"/>
        <v>DI</v>
      </c>
      <c r="AU20" s="78">
        <f t="shared" si="23"/>
        <v>46007</v>
      </c>
      <c r="AV20" s="85" t="str">
        <f>IF(Invulblad!$D$5="D1",IF(VLOOKUP(MOD(AU20+12,21),tabel,3)="R","",VLOOKUP(MOD(AU20+12,21),tabel,3)),IF(Invulblad!$D$5="D2",IF(VLOOKUP(MOD(AU20+5,21),tabel,3)="R","",VLOOKUP(MOD(AU20+5,21),tabel,3)),IF(Invulblad!$D$5="D3",IF(VLOOKUP(MOD(AU20+19,21),tabel,3)="R","",VLOOKUP(MOD(AU20+19,21),tabel,3)))))</f>
        <v>L</v>
      </c>
    </row>
    <row r="21" spans="2:48" ht="14.1" customHeight="1" x14ac:dyDescent="0.2">
      <c r="B21" s="74" t="str">
        <f t="shared" si="0"/>
        <v>VR</v>
      </c>
      <c r="C21" s="78">
        <f t="shared" si="12"/>
        <v>45674</v>
      </c>
      <c r="D21" s="85" t="str">
        <f>IF(Invulblad!$D$5="D1",IF(VLOOKUP(MOD(C21+12,21),tabel,3)="R","",VLOOKUP(MOD(C21+12,21),tabel,3)),IF(Invulblad!$D$5="D2",IF(VLOOKUP(MOD(C21+5,21),tabel,3)="R","",VLOOKUP(MOD(C21+5,21),tabel,3)),IF(Invulblad!$D$5="D3",IF(VLOOKUP(MOD(C21+19,21),tabel,3)="R","",VLOOKUP(MOD(C21+19,21),tabel,3)))))</f>
        <v>L</v>
      </c>
      <c r="E21" s="77"/>
      <c r="F21" s="74" t="str">
        <f t="shared" si="1"/>
        <v>MA</v>
      </c>
      <c r="G21" s="78">
        <f t="shared" si="13"/>
        <v>45705</v>
      </c>
      <c r="H21" s="79" t="str">
        <f>IF(Invulblad!$D$5="D1",IF(VLOOKUP(MOD(G21+12,21),tabel,3)="R","",VLOOKUP(MOD(G21+12,21),tabel,3)),IF(Invulblad!$D$5="D2",IF(VLOOKUP(MOD(G21+5,21),tabel,3)="R","",VLOOKUP(MOD(G21+5,21),tabel,3)),IF(Invulblad!$D$5="D3",IF(VLOOKUP(MOD(G21+19,21),tabel,3)="R","",VLOOKUP(MOD(G21+19,21),tabel,3)))))</f>
        <v>N</v>
      </c>
      <c r="J21" s="74" t="str">
        <f t="shared" si="2"/>
        <v>MA</v>
      </c>
      <c r="K21" s="78">
        <f t="shared" si="14"/>
        <v>45733</v>
      </c>
      <c r="L21" s="85" t="str">
        <f>IF(Invulblad!$D$5="D1",IF(VLOOKUP(MOD(K21+12,21),tabel,3)="R","",VLOOKUP(MOD(K21+12,21),tabel,3)),IF(Invulblad!$D$5="D2",IF(VLOOKUP(MOD(K21+5,21),tabel,3)="R","",VLOOKUP(MOD(K21+5,21),tabel,3)),IF(Invulblad!$D$5="D3",IF(VLOOKUP(MOD(K21+19,21),tabel,3)="R","",VLOOKUP(MOD(K21+19,21),tabel,3)))))</f>
        <v>L</v>
      </c>
      <c r="N21" s="74" t="str">
        <f t="shared" si="3"/>
        <v>DO</v>
      </c>
      <c r="O21" s="78">
        <f t="shared" si="15"/>
        <v>45764</v>
      </c>
      <c r="P21" s="85" t="str">
        <f>IF(Invulblad!$D$5="D1",IF(VLOOKUP(MOD(O21+12,21),tabel,3)="R","",VLOOKUP(MOD(O21+12,21),tabel,3)),IF(Invulblad!$D$5="D2",IF(VLOOKUP(MOD(O21+5,21),tabel,3)="R","",VLOOKUP(MOD(O21+5,21),tabel,3)),IF(Invulblad!$D$5="D3",IF(VLOOKUP(MOD(O21+19,21),tabel,3)="R","",VLOOKUP(MOD(O21+19,21),tabel,3)))))</f>
        <v>V</v>
      </c>
      <c r="R21" s="74" t="str">
        <f t="shared" si="4"/>
        <v>ZA</v>
      </c>
      <c r="S21" s="78">
        <f t="shared" si="16"/>
        <v>45794</v>
      </c>
      <c r="T21" s="85" t="str">
        <f>IF(Invulblad!$D$5="D1",IF(VLOOKUP(MOD(S21+12,21),tabel,3)="R","",VLOOKUP(MOD(S21+12,21),tabel,3)),IF(Invulblad!$D$5="D2",IF(VLOOKUP(MOD(S21+5,21),tabel,3)="R","",VLOOKUP(MOD(S21+5,21),tabel,3)),IF(Invulblad!$D$5="D3",IF(VLOOKUP(MOD(S21+19,21),tabel,3)="R","",VLOOKUP(MOD(S21+19,21),tabel,3)))))</f>
        <v/>
      </c>
      <c r="V21" s="74" t="str">
        <f t="shared" si="5"/>
        <v>DI</v>
      </c>
      <c r="W21" s="78">
        <f t="shared" si="17"/>
        <v>45825</v>
      </c>
      <c r="X21" s="85" t="str">
        <f>IF(Invulblad!$D$5="D1",IF(VLOOKUP(MOD(W21+12,21),tabel,3)="R","",VLOOKUP(MOD(W21+12,21),tabel,3)),IF(Invulblad!$D$5="D2",IF(VLOOKUP(MOD(W21+5,21),tabel,3)="R","",VLOOKUP(MOD(W21+5,21),tabel,3)),IF(Invulblad!$D$5="D3",IF(VLOOKUP(MOD(W21+19,21),tabel,3)="R","",VLOOKUP(MOD(W21+19,21),tabel,3)))))</f>
        <v>V</v>
      </c>
      <c r="Z21" s="74" t="str">
        <f t="shared" si="6"/>
        <v>DO</v>
      </c>
      <c r="AA21" s="78">
        <f t="shared" si="18"/>
        <v>45855</v>
      </c>
      <c r="AB21" s="85" t="str">
        <f>IF(Invulblad!$D$5="D1",IF(VLOOKUP(MOD(AA21+12,21),tabel,3)="R","",VLOOKUP(MOD(AA21+12,21),tabel,3)),IF(Invulblad!$D$5="D2",IF(VLOOKUP(MOD(AA21+5,21),tabel,3)="R","",VLOOKUP(MOD(AA21+5,21),tabel,3)),IF(Invulblad!$D$5="D3",IF(VLOOKUP(MOD(AA21+19,21),tabel,3)="R","",VLOOKUP(MOD(AA21+19,21),tabel,3)))))</f>
        <v>N</v>
      </c>
      <c r="AD21" s="74" t="str">
        <f t="shared" si="7"/>
        <v>ZO</v>
      </c>
      <c r="AE21" s="78">
        <f t="shared" si="19"/>
        <v>45886</v>
      </c>
      <c r="AF21" s="85" t="str">
        <f>IF(Invulblad!$D$5="D1",IF(VLOOKUP(MOD(AE21+12,21),tabel,3)="R","",VLOOKUP(MOD(AE21+12,21),tabel,3)),IF(Invulblad!$D$5="D2",IF(VLOOKUP(MOD(AE21+5,21),tabel,3)="R","",VLOOKUP(MOD(AE21+5,21),tabel,3)),IF(Invulblad!$D$5="D3",IF(VLOOKUP(MOD(AE21+19,21),tabel,3)="R","",VLOOKUP(MOD(AE21+19,21),tabel,3)))))</f>
        <v/>
      </c>
      <c r="AH21" s="74" t="str">
        <f t="shared" si="8"/>
        <v>WO</v>
      </c>
      <c r="AI21" s="78">
        <f t="shared" si="20"/>
        <v>45917</v>
      </c>
      <c r="AJ21" s="85" t="str">
        <f>IF(Invulblad!$D$5="D1",IF(VLOOKUP(MOD(AI21+12,21),tabel,3)="R","",VLOOKUP(MOD(AI21+12,21),tabel,3)),IF(Invulblad!$D$5="D2",IF(VLOOKUP(MOD(AI21+5,21),tabel,3)="R","",VLOOKUP(MOD(AI21+5,21),tabel,3)),IF(Invulblad!$D$5="D3",IF(VLOOKUP(MOD(AI21+19,21),tabel,3)="R","",VLOOKUP(MOD(AI21+19,21),tabel,3)))))</f>
        <v>N</v>
      </c>
      <c r="AL21" s="74" t="str">
        <f t="shared" si="9"/>
        <v>VR</v>
      </c>
      <c r="AM21" s="78">
        <f t="shared" si="21"/>
        <v>45947</v>
      </c>
      <c r="AN21" s="85" t="str">
        <f>IF(Invulblad!$D$5="D1",IF(VLOOKUP(MOD(AM21+12,21),tabel,3)="R","",VLOOKUP(MOD(AM21+12,21),tabel,3)),IF(Invulblad!$D$5="D2",IF(VLOOKUP(MOD(AM21+5,21),tabel,3)="R","",VLOOKUP(MOD(AM21+5,21),tabel,3)),IF(Invulblad!$D$5="D3",IF(VLOOKUP(MOD(AM21+19,21),tabel,3)="R","",VLOOKUP(MOD(AM21+19,21),tabel,3)))))</f>
        <v>L</v>
      </c>
      <c r="AP21" s="74" t="str">
        <f t="shared" si="10"/>
        <v>MA</v>
      </c>
      <c r="AQ21" s="78">
        <f t="shared" si="22"/>
        <v>45978</v>
      </c>
      <c r="AR21" s="85" t="str">
        <f>IF(Invulblad!$D$5="D1",IF(VLOOKUP(MOD(AQ21+12,21),tabel,3)="R","",VLOOKUP(MOD(AQ21+12,21),tabel,3)),IF(Invulblad!$D$5="D2",IF(VLOOKUP(MOD(AQ21+5,21),tabel,3)="R","",VLOOKUP(MOD(AQ21+5,21),tabel,3)),IF(Invulblad!$D$5="D3",IF(VLOOKUP(MOD(AQ21+19,21),tabel,3)="R","",VLOOKUP(MOD(AQ21+19,21),tabel,3)))))</f>
        <v>N</v>
      </c>
      <c r="AT21" s="74" t="str">
        <f t="shared" si="11"/>
        <v>WO</v>
      </c>
      <c r="AU21" s="78">
        <f t="shared" si="23"/>
        <v>46008</v>
      </c>
      <c r="AV21" s="85" t="str">
        <f>IF(Invulblad!$D$5="D1",IF(VLOOKUP(MOD(AU21+12,21),tabel,3)="R","",VLOOKUP(MOD(AU21+12,21),tabel,3)),IF(Invulblad!$D$5="D2",IF(VLOOKUP(MOD(AU21+5,21),tabel,3)="R","",VLOOKUP(MOD(AU21+5,21),tabel,3)),IF(Invulblad!$D$5="D3",IF(VLOOKUP(MOD(AU21+19,21),tabel,3)="R","",VLOOKUP(MOD(AU21+19,21),tabel,3)))))</f>
        <v>L</v>
      </c>
    </row>
    <row r="22" spans="2:48" ht="14.1" customHeight="1" x14ac:dyDescent="0.2">
      <c r="B22" s="74" t="str">
        <f t="shared" si="0"/>
        <v>ZA</v>
      </c>
      <c r="C22" s="78">
        <f t="shared" si="12"/>
        <v>45675</v>
      </c>
      <c r="D22" s="85" t="str">
        <f>IF(Invulblad!$D$5="D1",IF(VLOOKUP(MOD(C22+12,21),tabel,3)="R","",VLOOKUP(MOD(C22+12,21),tabel,3)),IF(Invulblad!$D$5="D2",IF(VLOOKUP(MOD(C22+5,21),tabel,3)="R","",VLOOKUP(MOD(C22+5,21),tabel,3)),IF(Invulblad!$D$5="D3",IF(VLOOKUP(MOD(C22+19,21),tabel,3)="R","",VLOOKUP(MOD(C22+19,21),tabel,3)))))</f>
        <v/>
      </c>
      <c r="E22" s="77"/>
      <c r="F22" s="74" t="str">
        <f t="shared" si="1"/>
        <v>DI</v>
      </c>
      <c r="G22" s="78">
        <f t="shared" si="13"/>
        <v>45706</v>
      </c>
      <c r="H22" s="79" t="str">
        <f>IF(Invulblad!$D$5="D1",IF(VLOOKUP(MOD(G22+12,21),tabel,3)="R","",VLOOKUP(MOD(G22+12,21),tabel,3)),IF(Invulblad!$D$5="D2",IF(VLOOKUP(MOD(G22+5,21),tabel,3)="R","",VLOOKUP(MOD(G22+5,21),tabel,3)),IF(Invulblad!$D$5="D3",IF(VLOOKUP(MOD(G22+19,21),tabel,3)="R","",VLOOKUP(MOD(G22+19,21),tabel,3)))))</f>
        <v>N</v>
      </c>
      <c r="J22" s="74" t="str">
        <f t="shared" si="2"/>
        <v>DI</v>
      </c>
      <c r="K22" s="78">
        <f t="shared" si="14"/>
        <v>45734</v>
      </c>
      <c r="L22" s="85" t="str">
        <f>IF(Invulblad!$D$5="D1",IF(VLOOKUP(MOD(K22+12,21),tabel,3)="R","",VLOOKUP(MOD(K22+12,21),tabel,3)),IF(Invulblad!$D$5="D2",IF(VLOOKUP(MOD(K22+5,21),tabel,3)="R","",VLOOKUP(MOD(K22+5,21),tabel,3)),IF(Invulblad!$D$5="D3",IF(VLOOKUP(MOD(K22+19,21),tabel,3)="R","",VLOOKUP(MOD(K22+19,21),tabel,3)))))</f>
        <v>L</v>
      </c>
      <c r="N22" s="74" t="str">
        <f t="shared" si="3"/>
        <v>VR</v>
      </c>
      <c r="O22" s="78">
        <f t="shared" si="15"/>
        <v>45765</v>
      </c>
      <c r="P22" s="85" t="str">
        <f>IF(Invulblad!$D$5="D1",IF(VLOOKUP(MOD(O22+12,21),tabel,3)="R","",VLOOKUP(MOD(O22+12,21),tabel,3)),IF(Invulblad!$D$5="D2",IF(VLOOKUP(MOD(O22+5,21),tabel,3)="R","",VLOOKUP(MOD(O22+5,21),tabel,3)),IF(Invulblad!$D$5="D3",IF(VLOOKUP(MOD(O22+19,21),tabel,3)="R","",VLOOKUP(MOD(O22+19,21),tabel,3)))))</f>
        <v>V</v>
      </c>
      <c r="R22" s="74" t="str">
        <f t="shared" si="4"/>
        <v>ZO</v>
      </c>
      <c r="S22" s="78">
        <f t="shared" si="16"/>
        <v>45795</v>
      </c>
      <c r="T22" s="85" t="str">
        <f>IF(Invulblad!$D$5="D1",IF(VLOOKUP(MOD(S22+12,21),tabel,3)="R","",VLOOKUP(MOD(S22+12,21),tabel,3)),IF(Invulblad!$D$5="D2",IF(VLOOKUP(MOD(S22+5,21),tabel,3)="R","",VLOOKUP(MOD(S22+5,21),tabel,3)),IF(Invulblad!$D$5="D3",IF(VLOOKUP(MOD(S22+19,21),tabel,3)="R","",VLOOKUP(MOD(S22+19,21),tabel,3)))))</f>
        <v/>
      </c>
      <c r="V22" s="74" t="str">
        <f t="shared" si="5"/>
        <v>WO</v>
      </c>
      <c r="W22" s="78">
        <f t="shared" si="17"/>
        <v>45826</v>
      </c>
      <c r="X22" s="85" t="str">
        <f>IF(Invulblad!$D$5="D1",IF(VLOOKUP(MOD(W22+12,21),tabel,3)="R","",VLOOKUP(MOD(W22+12,21),tabel,3)),IF(Invulblad!$D$5="D2",IF(VLOOKUP(MOD(W22+5,21),tabel,3)="R","",VLOOKUP(MOD(W22+5,21),tabel,3)),IF(Invulblad!$D$5="D3",IF(VLOOKUP(MOD(W22+19,21),tabel,3)="R","",VLOOKUP(MOD(W22+19,21),tabel,3)))))</f>
        <v>V</v>
      </c>
      <c r="Z22" s="74" t="str">
        <f t="shared" si="6"/>
        <v>VR</v>
      </c>
      <c r="AA22" s="78">
        <f t="shared" si="18"/>
        <v>45856</v>
      </c>
      <c r="AB22" s="85" t="str">
        <f>IF(Invulblad!$D$5="D1",IF(VLOOKUP(MOD(AA22+12,21),tabel,3)="R","",VLOOKUP(MOD(AA22+12,21),tabel,3)),IF(Invulblad!$D$5="D2",IF(VLOOKUP(MOD(AA22+5,21),tabel,3)="R","",VLOOKUP(MOD(AA22+5,21),tabel,3)),IF(Invulblad!$D$5="D3",IF(VLOOKUP(MOD(AA22+19,21),tabel,3)="R","",VLOOKUP(MOD(AA22+19,21),tabel,3)))))</f>
        <v>N</v>
      </c>
      <c r="AD22" s="74" t="str">
        <f t="shared" si="7"/>
        <v>MA</v>
      </c>
      <c r="AE22" s="78">
        <f t="shared" si="19"/>
        <v>45887</v>
      </c>
      <c r="AF22" s="85" t="str">
        <f>IF(Invulblad!$D$5="D1",IF(VLOOKUP(MOD(AE22+12,21),tabel,3)="R","",VLOOKUP(MOD(AE22+12,21),tabel,3)),IF(Invulblad!$D$5="D2",IF(VLOOKUP(MOD(AE22+5,21),tabel,3)="R","",VLOOKUP(MOD(AE22+5,21),tabel,3)),IF(Invulblad!$D$5="D3",IF(VLOOKUP(MOD(AE22+19,21),tabel,3)="R","",VLOOKUP(MOD(AE22+19,21),tabel,3)))))</f>
        <v>V</v>
      </c>
      <c r="AH22" s="74" t="str">
        <f t="shared" si="8"/>
        <v>DO</v>
      </c>
      <c r="AI22" s="78">
        <f t="shared" si="20"/>
        <v>45918</v>
      </c>
      <c r="AJ22" s="85" t="str">
        <f>IF(Invulblad!$D$5="D1",IF(VLOOKUP(MOD(AI22+12,21),tabel,3)="R","",VLOOKUP(MOD(AI22+12,21),tabel,3)),IF(Invulblad!$D$5="D2",IF(VLOOKUP(MOD(AI22+5,21),tabel,3)="R","",VLOOKUP(MOD(AI22+5,21),tabel,3)),IF(Invulblad!$D$5="D3",IF(VLOOKUP(MOD(AI22+19,21),tabel,3)="R","",VLOOKUP(MOD(AI22+19,21),tabel,3)))))</f>
        <v>N</v>
      </c>
      <c r="AL22" s="74" t="str">
        <f t="shared" si="9"/>
        <v>ZA</v>
      </c>
      <c r="AM22" s="78">
        <f t="shared" si="21"/>
        <v>45948</v>
      </c>
      <c r="AN22" s="85" t="str">
        <f>IF(Invulblad!$D$5="D1",IF(VLOOKUP(MOD(AM22+12,21),tabel,3)="R","",VLOOKUP(MOD(AM22+12,21),tabel,3)),IF(Invulblad!$D$5="D2",IF(VLOOKUP(MOD(AM22+5,21),tabel,3)="R","",VLOOKUP(MOD(AM22+5,21),tabel,3)),IF(Invulblad!$D$5="D3",IF(VLOOKUP(MOD(AM22+19,21),tabel,3)="R","",VLOOKUP(MOD(AM22+19,21),tabel,3)))))</f>
        <v/>
      </c>
      <c r="AP22" s="74" t="str">
        <f t="shared" si="10"/>
        <v>DI</v>
      </c>
      <c r="AQ22" s="78">
        <f t="shared" si="22"/>
        <v>45979</v>
      </c>
      <c r="AR22" s="85" t="str">
        <f>IF(Invulblad!$D$5="D1",IF(VLOOKUP(MOD(AQ22+12,21),tabel,3)="R","",VLOOKUP(MOD(AQ22+12,21),tabel,3)),IF(Invulblad!$D$5="D2",IF(VLOOKUP(MOD(AQ22+5,21),tabel,3)="R","",VLOOKUP(MOD(AQ22+5,21),tabel,3)),IF(Invulblad!$D$5="D3",IF(VLOOKUP(MOD(AQ22+19,21),tabel,3)="R","",VLOOKUP(MOD(AQ22+19,21),tabel,3)))))</f>
        <v>N</v>
      </c>
      <c r="AT22" s="74" t="str">
        <f t="shared" si="11"/>
        <v>DO</v>
      </c>
      <c r="AU22" s="78">
        <f t="shared" si="23"/>
        <v>46009</v>
      </c>
      <c r="AV22" s="85" t="str">
        <f>IF(Invulblad!$D$5="D1",IF(VLOOKUP(MOD(AU22+12,21),tabel,3)="R","",VLOOKUP(MOD(AU22+12,21),tabel,3)),IF(Invulblad!$D$5="D2",IF(VLOOKUP(MOD(AU22+5,21),tabel,3)="R","",VLOOKUP(MOD(AU22+5,21),tabel,3)),IF(Invulblad!$D$5="D3",IF(VLOOKUP(MOD(AU22+19,21),tabel,3)="R","",VLOOKUP(MOD(AU22+19,21),tabel,3)))))</f>
        <v>L</v>
      </c>
    </row>
    <row r="23" spans="2:48" ht="14.1" customHeight="1" x14ac:dyDescent="0.2">
      <c r="B23" s="74" t="str">
        <f t="shared" si="0"/>
        <v>ZO</v>
      </c>
      <c r="C23" s="78">
        <f>C22+1</f>
        <v>45676</v>
      </c>
      <c r="D23" s="85" t="str">
        <f>IF(Invulblad!$D$5="D1",IF(VLOOKUP(MOD(C23+12,21),tabel,3)="R","",VLOOKUP(MOD(C23+12,21),tabel,3)),IF(Invulblad!$D$5="D2",IF(VLOOKUP(MOD(C23+5,21),tabel,3)="R","",VLOOKUP(MOD(C23+5,21),tabel,3)),IF(Invulblad!$D$5="D3",IF(VLOOKUP(MOD(C23+19,21),tabel,3)="R","",VLOOKUP(MOD(C23+19,21),tabel,3)))))</f>
        <v/>
      </c>
      <c r="E23" s="77"/>
      <c r="F23" s="74" t="str">
        <f t="shared" si="1"/>
        <v>WO</v>
      </c>
      <c r="G23" s="78">
        <f>G22+1</f>
        <v>45707</v>
      </c>
      <c r="H23" s="79" t="str">
        <f>IF(Invulblad!$D$5="D1",IF(VLOOKUP(MOD(G23+12,21),tabel,3)="R","",VLOOKUP(MOD(G23+12,21),tabel,3)),IF(Invulblad!$D$5="D2",IF(VLOOKUP(MOD(G23+5,21),tabel,3)="R","",VLOOKUP(MOD(G23+5,21),tabel,3)),IF(Invulblad!$D$5="D3",IF(VLOOKUP(MOD(G23+19,21),tabel,3)="R","",VLOOKUP(MOD(G23+19,21),tabel,3)))))</f>
        <v>N</v>
      </c>
      <c r="J23" s="74" t="str">
        <f t="shared" si="2"/>
        <v>WO</v>
      </c>
      <c r="K23" s="78">
        <f>K22+1</f>
        <v>45735</v>
      </c>
      <c r="L23" s="85" t="str">
        <f>IF(Invulblad!$D$5="D1",IF(VLOOKUP(MOD(K23+12,21),tabel,3)="R","",VLOOKUP(MOD(K23+12,21),tabel,3)),IF(Invulblad!$D$5="D2",IF(VLOOKUP(MOD(K23+5,21),tabel,3)="R","",VLOOKUP(MOD(K23+5,21),tabel,3)),IF(Invulblad!$D$5="D3",IF(VLOOKUP(MOD(K23+19,21),tabel,3)="R","",VLOOKUP(MOD(K23+19,21),tabel,3)))))</f>
        <v>L</v>
      </c>
      <c r="N23" s="74" t="str">
        <f t="shared" si="3"/>
        <v>ZA</v>
      </c>
      <c r="O23" s="78">
        <f>O22+1</f>
        <v>45766</v>
      </c>
      <c r="P23" s="85" t="str">
        <f>IF(Invulblad!$D$5="D1",IF(VLOOKUP(MOD(O23+12,21),tabel,3)="R","",VLOOKUP(MOD(O23+12,21),tabel,3)),IF(Invulblad!$D$5="D2",IF(VLOOKUP(MOD(O23+5,21),tabel,3)="R","",VLOOKUP(MOD(O23+5,21),tabel,3)),IF(Invulblad!$D$5="D3",IF(VLOOKUP(MOD(O23+19,21),tabel,3)="R","",VLOOKUP(MOD(O23+19,21),tabel,3)))))</f>
        <v/>
      </c>
      <c r="R23" s="74" t="str">
        <f t="shared" si="4"/>
        <v>MA</v>
      </c>
      <c r="S23" s="78">
        <f>S22+1</f>
        <v>45796</v>
      </c>
      <c r="T23" s="85" t="str">
        <f>IF(Invulblad!$D$5="D1",IF(VLOOKUP(MOD(S23+12,21),tabel,3)="R","",VLOOKUP(MOD(S23+12,21),tabel,3)),IF(Invulblad!$D$5="D2",IF(VLOOKUP(MOD(S23+5,21),tabel,3)="R","",VLOOKUP(MOD(S23+5,21),tabel,3)),IF(Invulblad!$D$5="D3",IF(VLOOKUP(MOD(S23+19,21),tabel,3)="R","",VLOOKUP(MOD(S23+19,21),tabel,3)))))</f>
        <v>L</v>
      </c>
      <c r="V23" s="74" t="str">
        <f t="shared" si="5"/>
        <v>DO</v>
      </c>
      <c r="W23" s="78">
        <f>W22+1</f>
        <v>45827</v>
      </c>
      <c r="X23" s="85" t="str">
        <f>IF(Invulblad!$D$5="D1",IF(VLOOKUP(MOD(W23+12,21),tabel,3)="R","",VLOOKUP(MOD(W23+12,21),tabel,3)),IF(Invulblad!$D$5="D2",IF(VLOOKUP(MOD(W23+5,21),tabel,3)="R","",VLOOKUP(MOD(W23+5,21),tabel,3)),IF(Invulblad!$D$5="D3",IF(VLOOKUP(MOD(W23+19,21),tabel,3)="R","",VLOOKUP(MOD(W23+19,21),tabel,3)))))</f>
        <v>V</v>
      </c>
      <c r="Z23" s="74" t="str">
        <f t="shared" si="6"/>
        <v>ZA</v>
      </c>
      <c r="AA23" s="78">
        <f>AA22+1</f>
        <v>45857</v>
      </c>
      <c r="AB23" s="85" t="str">
        <f>IF(Invulblad!$D$5="D1",IF(VLOOKUP(MOD(AA23+12,21),tabel,3)="R","",VLOOKUP(MOD(AA23+12,21),tabel,3)),IF(Invulblad!$D$5="D2",IF(VLOOKUP(MOD(AA23+5,21),tabel,3)="R","",VLOOKUP(MOD(AA23+5,21),tabel,3)),IF(Invulblad!$D$5="D3",IF(VLOOKUP(MOD(AA23+19,21),tabel,3)="R","",VLOOKUP(MOD(AA23+19,21),tabel,3)))))</f>
        <v/>
      </c>
      <c r="AD23" s="74" t="str">
        <f t="shared" si="7"/>
        <v>DI</v>
      </c>
      <c r="AE23" s="78">
        <f>AE22+1</f>
        <v>45888</v>
      </c>
      <c r="AF23" s="85" t="str">
        <f>IF(Invulblad!$D$5="D1",IF(VLOOKUP(MOD(AE23+12,21),tabel,3)="R","",VLOOKUP(MOD(AE23+12,21),tabel,3)),IF(Invulblad!$D$5="D2",IF(VLOOKUP(MOD(AE23+5,21),tabel,3)="R","",VLOOKUP(MOD(AE23+5,21),tabel,3)),IF(Invulblad!$D$5="D3",IF(VLOOKUP(MOD(AE23+19,21),tabel,3)="R","",VLOOKUP(MOD(AE23+19,21),tabel,3)))))</f>
        <v>V</v>
      </c>
      <c r="AH23" s="74" t="str">
        <f t="shared" si="8"/>
        <v>VR</v>
      </c>
      <c r="AI23" s="78">
        <f>AI22+1</f>
        <v>45919</v>
      </c>
      <c r="AJ23" s="85" t="str">
        <f>IF(Invulblad!$D$5="D1",IF(VLOOKUP(MOD(AI23+12,21),tabel,3)="R","",VLOOKUP(MOD(AI23+12,21),tabel,3)),IF(Invulblad!$D$5="D2",IF(VLOOKUP(MOD(AI23+5,21),tabel,3)="R","",VLOOKUP(MOD(AI23+5,21),tabel,3)),IF(Invulblad!$D$5="D3",IF(VLOOKUP(MOD(AI23+19,21),tabel,3)="R","",VLOOKUP(MOD(AI23+19,21),tabel,3)))))</f>
        <v>N</v>
      </c>
      <c r="AL23" s="74" t="str">
        <f t="shared" si="9"/>
        <v>ZO</v>
      </c>
      <c r="AM23" s="78">
        <f>AM22+1</f>
        <v>45949</v>
      </c>
      <c r="AN23" s="85" t="str">
        <f>IF(Invulblad!$D$5="D1",IF(VLOOKUP(MOD(AM23+12,21),tabel,3)="R","",VLOOKUP(MOD(AM23+12,21),tabel,3)),IF(Invulblad!$D$5="D2",IF(VLOOKUP(MOD(AM23+5,21),tabel,3)="R","",VLOOKUP(MOD(AM23+5,21),tabel,3)),IF(Invulblad!$D$5="D3",IF(VLOOKUP(MOD(AM23+19,21),tabel,3)="R","",VLOOKUP(MOD(AM23+19,21),tabel,3)))))</f>
        <v/>
      </c>
      <c r="AP23" s="74" t="str">
        <f t="shared" si="10"/>
        <v>WO</v>
      </c>
      <c r="AQ23" s="78">
        <f>AQ22+1</f>
        <v>45980</v>
      </c>
      <c r="AR23" s="85" t="str">
        <f>IF(Invulblad!$D$5="D1",IF(VLOOKUP(MOD(AQ23+12,21),tabel,3)="R","",VLOOKUP(MOD(AQ23+12,21),tabel,3)),IF(Invulblad!$D$5="D2",IF(VLOOKUP(MOD(AQ23+5,21),tabel,3)="R","",VLOOKUP(MOD(AQ23+5,21),tabel,3)),IF(Invulblad!$D$5="D3",IF(VLOOKUP(MOD(AQ23+19,21),tabel,3)="R","",VLOOKUP(MOD(AQ23+19,21),tabel,3)))))</f>
        <v>N</v>
      </c>
      <c r="AT23" s="74" t="str">
        <f t="shared" si="11"/>
        <v>VR</v>
      </c>
      <c r="AU23" s="78">
        <f>AU22+1</f>
        <v>46010</v>
      </c>
      <c r="AV23" s="85" t="str">
        <f>IF(Invulblad!$D$5="D1",IF(VLOOKUP(MOD(AU23+12,21),tabel,3)="R","",VLOOKUP(MOD(AU23+12,21),tabel,3)),IF(Invulblad!$D$5="D2",IF(VLOOKUP(MOD(AU23+5,21),tabel,3)="R","",VLOOKUP(MOD(AU23+5,21),tabel,3)),IF(Invulblad!$D$5="D3",IF(VLOOKUP(MOD(AU23+19,21),tabel,3)="R","",VLOOKUP(MOD(AU23+19,21),tabel,3)))))</f>
        <v>L</v>
      </c>
    </row>
    <row r="24" spans="2:48" ht="14.1" customHeight="1" x14ac:dyDescent="0.2">
      <c r="B24" s="74" t="str">
        <f t="shared" si="0"/>
        <v>MA</v>
      </c>
      <c r="C24" s="78">
        <f t="shared" si="12"/>
        <v>45677</v>
      </c>
      <c r="D24" s="85" t="str">
        <f>IF(Invulblad!$D$5="D1",IF(VLOOKUP(MOD(C24+12,21),tabel,3)="R","",VLOOKUP(MOD(C24+12,21),tabel,3)),IF(Invulblad!$D$5="D2",IF(VLOOKUP(MOD(C24+5,21),tabel,3)="R","",VLOOKUP(MOD(C24+5,21),tabel,3)),IF(Invulblad!$D$5="D3",IF(VLOOKUP(MOD(C24+19,21),tabel,3)="R","",VLOOKUP(MOD(C24+19,21),tabel,3)))))</f>
        <v>V</v>
      </c>
      <c r="E24" s="77"/>
      <c r="F24" s="74" t="str">
        <f t="shared" si="1"/>
        <v>DO</v>
      </c>
      <c r="G24" s="78">
        <f t="shared" ref="G24:G32" si="24">G23+1</f>
        <v>45708</v>
      </c>
      <c r="H24" s="79" t="str">
        <f>IF(Invulblad!$D$5="D1",IF(VLOOKUP(MOD(G24+12,21),tabel,3)="R","",VLOOKUP(MOD(G24+12,21),tabel,3)),IF(Invulblad!$D$5="D2",IF(VLOOKUP(MOD(G24+5,21),tabel,3)="R","",VLOOKUP(MOD(G24+5,21),tabel,3)),IF(Invulblad!$D$5="D3",IF(VLOOKUP(MOD(G24+19,21),tabel,3)="R","",VLOOKUP(MOD(G24+19,21),tabel,3)))))</f>
        <v>N</v>
      </c>
      <c r="J24" s="74" t="str">
        <f t="shared" si="2"/>
        <v>DO</v>
      </c>
      <c r="K24" s="78">
        <f t="shared" ref="K24:K35" si="25">K23+1</f>
        <v>45736</v>
      </c>
      <c r="L24" s="85" t="str">
        <f>IF(Invulblad!$D$5="D1",IF(VLOOKUP(MOD(K24+12,21),tabel,3)="R","",VLOOKUP(MOD(K24+12,21),tabel,3)),IF(Invulblad!$D$5="D2",IF(VLOOKUP(MOD(K24+5,21),tabel,3)="R","",VLOOKUP(MOD(K24+5,21),tabel,3)),IF(Invulblad!$D$5="D3",IF(VLOOKUP(MOD(K24+19,21),tabel,3)="R","",VLOOKUP(MOD(K24+19,21),tabel,3)))))</f>
        <v>L</v>
      </c>
      <c r="N24" s="74" t="str">
        <f t="shared" si="3"/>
        <v>ZO</v>
      </c>
      <c r="O24" s="78">
        <f t="shared" ref="O24:O34" si="26">O23+1</f>
        <v>45767</v>
      </c>
      <c r="P24" s="85" t="str">
        <f>IF(Invulblad!$D$5="D1",IF(VLOOKUP(MOD(O24+12,21),tabel,3)="R","",VLOOKUP(MOD(O24+12,21),tabel,3)),IF(Invulblad!$D$5="D2",IF(VLOOKUP(MOD(O24+5,21),tabel,3)="R","",VLOOKUP(MOD(O24+5,21),tabel,3)),IF(Invulblad!$D$5="D3",IF(VLOOKUP(MOD(O24+19,21),tabel,3)="R","",VLOOKUP(MOD(O24+19,21),tabel,3)))))</f>
        <v/>
      </c>
      <c r="R24" s="74" t="str">
        <f t="shared" si="4"/>
        <v>DI</v>
      </c>
      <c r="S24" s="78">
        <f t="shared" ref="S24:S35" si="27">S23+1</f>
        <v>45797</v>
      </c>
      <c r="T24" s="85" t="str">
        <f>IF(Invulblad!$D$5="D1",IF(VLOOKUP(MOD(S24+12,21),tabel,3)="R","",VLOOKUP(MOD(S24+12,21),tabel,3)),IF(Invulblad!$D$5="D2",IF(VLOOKUP(MOD(S24+5,21),tabel,3)="R","",VLOOKUP(MOD(S24+5,21),tabel,3)),IF(Invulblad!$D$5="D3",IF(VLOOKUP(MOD(S24+19,21),tabel,3)="R","",VLOOKUP(MOD(S24+19,21),tabel,3)))))</f>
        <v>L</v>
      </c>
      <c r="V24" s="74" t="str">
        <f t="shared" si="5"/>
        <v>VR</v>
      </c>
      <c r="W24" s="78">
        <f t="shared" ref="W24:W34" si="28">W23+1</f>
        <v>45828</v>
      </c>
      <c r="X24" s="85" t="str">
        <f>IF(Invulblad!$D$5="D1",IF(VLOOKUP(MOD(W24+12,21),tabel,3)="R","",VLOOKUP(MOD(W24+12,21),tabel,3)),IF(Invulblad!$D$5="D2",IF(VLOOKUP(MOD(W24+5,21),tabel,3)="R","",VLOOKUP(MOD(W24+5,21),tabel,3)),IF(Invulblad!$D$5="D3",IF(VLOOKUP(MOD(W24+19,21),tabel,3)="R","",VLOOKUP(MOD(W24+19,21),tabel,3)))))</f>
        <v>V</v>
      </c>
      <c r="Z24" s="74" t="str">
        <f t="shared" si="6"/>
        <v>ZO</v>
      </c>
      <c r="AA24" s="78">
        <f t="shared" ref="AA24:AA35" si="29">AA23+1</f>
        <v>45858</v>
      </c>
      <c r="AB24" s="85" t="str">
        <f>IF(Invulblad!$D$5="D1",IF(VLOOKUP(MOD(AA24+12,21),tabel,3)="R","",VLOOKUP(MOD(AA24+12,21),tabel,3)),IF(Invulblad!$D$5="D2",IF(VLOOKUP(MOD(AA24+5,21),tabel,3)="R","",VLOOKUP(MOD(AA24+5,21),tabel,3)),IF(Invulblad!$D$5="D3",IF(VLOOKUP(MOD(AA24+19,21),tabel,3)="R","",VLOOKUP(MOD(AA24+19,21),tabel,3)))))</f>
        <v/>
      </c>
      <c r="AD24" s="74" t="str">
        <f t="shared" si="7"/>
        <v>WO</v>
      </c>
      <c r="AE24" s="78">
        <f t="shared" ref="AE24:AE35" si="30">AE23+1</f>
        <v>45889</v>
      </c>
      <c r="AF24" s="85" t="str">
        <f>IF(Invulblad!$D$5="D1",IF(VLOOKUP(MOD(AE24+12,21),tabel,3)="R","",VLOOKUP(MOD(AE24+12,21),tabel,3)),IF(Invulblad!$D$5="D2",IF(VLOOKUP(MOD(AE24+5,21),tabel,3)="R","",VLOOKUP(MOD(AE24+5,21),tabel,3)),IF(Invulblad!$D$5="D3",IF(VLOOKUP(MOD(AE24+19,21),tabel,3)="R","",VLOOKUP(MOD(AE24+19,21),tabel,3)))))</f>
        <v>V</v>
      </c>
      <c r="AH24" s="74" t="str">
        <f t="shared" si="8"/>
        <v>ZA</v>
      </c>
      <c r="AI24" s="78">
        <f t="shared" ref="AI24:AI34" si="31">AI23+1</f>
        <v>45920</v>
      </c>
      <c r="AJ24" s="85" t="str">
        <f>IF(Invulblad!$D$5="D1",IF(VLOOKUP(MOD(AI24+12,21),tabel,3)="R","",VLOOKUP(MOD(AI24+12,21),tabel,3)),IF(Invulblad!$D$5="D2",IF(VLOOKUP(MOD(AI24+5,21),tabel,3)="R","",VLOOKUP(MOD(AI24+5,21),tabel,3)),IF(Invulblad!$D$5="D3",IF(VLOOKUP(MOD(AI24+19,21),tabel,3)="R","",VLOOKUP(MOD(AI24+19,21),tabel,3)))))</f>
        <v/>
      </c>
      <c r="AL24" s="74" t="str">
        <f t="shared" si="9"/>
        <v>MA</v>
      </c>
      <c r="AM24" s="78">
        <f t="shared" ref="AM24:AM35" si="32">AM23+1</f>
        <v>45950</v>
      </c>
      <c r="AN24" s="85" t="str">
        <f>IF(Invulblad!$D$5="D1",IF(VLOOKUP(MOD(AM24+12,21),tabel,3)="R","",VLOOKUP(MOD(AM24+12,21),tabel,3)),IF(Invulblad!$D$5="D2",IF(VLOOKUP(MOD(AM24+5,21),tabel,3)="R","",VLOOKUP(MOD(AM24+5,21),tabel,3)),IF(Invulblad!$D$5="D3",IF(VLOOKUP(MOD(AM24+19,21),tabel,3)="R","",VLOOKUP(MOD(AM24+19,21),tabel,3)))))</f>
        <v>V</v>
      </c>
      <c r="AP24" s="74" t="str">
        <f t="shared" si="10"/>
        <v>DO</v>
      </c>
      <c r="AQ24" s="78">
        <f t="shared" ref="AQ24:AQ34" si="33">AQ23+1</f>
        <v>45981</v>
      </c>
      <c r="AR24" s="85" t="str">
        <f>IF(Invulblad!$D$5="D1",IF(VLOOKUP(MOD(AQ24+12,21),tabel,3)="R","",VLOOKUP(MOD(AQ24+12,21),tabel,3)),IF(Invulblad!$D$5="D2",IF(VLOOKUP(MOD(AQ24+5,21),tabel,3)="R","",VLOOKUP(MOD(AQ24+5,21),tabel,3)),IF(Invulblad!$D$5="D3",IF(VLOOKUP(MOD(AQ24+19,21),tabel,3)="R","",VLOOKUP(MOD(AQ24+19,21),tabel,3)))))</f>
        <v>N</v>
      </c>
      <c r="AT24" s="74" t="str">
        <f t="shared" si="11"/>
        <v>ZA</v>
      </c>
      <c r="AU24" s="78">
        <f t="shared" ref="AU24:AU35" si="34">AU23+1</f>
        <v>46011</v>
      </c>
      <c r="AV24" s="85" t="str">
        <f>IF(Invulblad!$D$5="D1",IF(VLOOKUP(MOD(AU24+12,21),tabel,3)="R","",VLOOKUP(MOD(AU24+12,21),tabel,3)),IF(Invulblad!$D$5="D2",IF(VLOOKUP(MOD(AU24+5,21),tabel,3)="R","",VLOOKUP(MOD(AU24+5,21),tabel,3)),IF(Invulblad!$D$5="D3",IF(VLOOKUP(MOD(AU24+19,21),tabel,3)="R","",VLOOKUP(MOD(AU24+19,21),tabel,3)))))</f>
        <v/>
      </c>
    </row>
    <row r="25" spans="2:48" ht="14.1" customHeight="1" x14ac:dyDescent="0.2">
      <c r="B25" s="74" t="str">
        <f t="shared" si="0"/>
        <v>DI</v>
      </c>
      <c r="C25" s="78">
        <f t="shared" si="12"/>
        <v>45678</v>
      </c>
      <c r="D25" s="85" t="str">
        <f>IF(Invulblad!$D$5="D1",IF(VLOOKUP(MOD(C25+12,21),tabel,3)="R","",VLOOKUP(MOD(C25+12,21),tabel,3)),IF(Invulblad!$D$5="D2",IF(VLOOKUP(MOD(C25+5,21),tabel,3)="R","",VLOOKUP(MOD(C25+5,21),tabel,3)),IF(Invulblad!$D$5="D3",IF(VLOOKUP(MOD(C25+19,21),tabel,3)="R","",VLOOKUP(MOD(C25+19,21),tabel,3)))))</f>
        <v>V</v>
      </c>
      <c r="E25" s="77"/>
      <c r="F25" s="74" t="str">
        <f t="shared" si="1"/>
        <v>VR</v>
      </c>
      <c r="G25" s="78">
        <f t="shared" si="24"/>
        <v>45709</v>
      </c>
      <c r="H25" s="79" t="str">
        <f>IF(Invulblad!$D$5="D1",IF(VLOOKUP(MOD(G25+12,21),tabel,3)="R","",VLOOKUP(MOD(G25+12,21),tabel,3)),IF(Invulblad!$D$5="D2",IF(VLOOKUP(MOD(G25+5,21),tabel,3)="R","",VLOOKUP(MOD(G25+5,21),tabel,3)),IF(Invulblad!$D$5="D3",IF(VLOOKUP(MOD(G25+19,21),tabel,3)="R","",VLOOKUP(MOD(G25+19,21),tabel,3)))))</f>
        <v>N</v>
      </c>
      <c r="J25" s="74" t="str">
        <f t="shared" si="2"/>
        <v>VR</v>
      </c>
      <c r="K25" s="78">
        <f t="shared" si="25"/>
        <v>45737</v>
      </c>
      <c r="L25" s="85" t="str">
        <f>IF(Invulblad!$D$5="D1",IF(VLOOKUP(MOD(K25+12,21),tabel,3)="R","",VLOOKUP(MOD(K25+12,21),tabel,3)),IF(Invulblad!$D$5="D2",IF(VLOOKUP(MOD(K25+5,21),tabel,3)="R","",VLOOKUP(MOD(K25+5,21),tabel,3)),IF(Invulblad!$D$5="D3",IF(VLOOKUP(MOD(K25+19,21),tabel,3)="R","",VLOOKUP(MOD(K25+19,21),tabel,3)))))</f>
        <v>L</v>
      </c>
      <c r="N25" s="74" t="str">
        <f t="shared" si="3"/>
        <v>MA</v>
      </c>
      <c r="O25" s="78">
        <f t="shared" si="26"/>
        <v>45768</v>
      </c>
      <c r="P25" s="85" t="str">
        <f>IF(Invulblad!$D$5="D1",IF(VLOOKUP(MOD(O25+12,21),tabel,3)="R","",VLOOKUP(MOD(O25+12,21),tabel,3)),IF(Invulblad!$D$5="D2",IF(VLOOKUP(MOD(O25+5,21),tabel,3)="R","",VLOOKUP(MOD(O25+5,21),tabel,3)),IF(Invulblad!$D$5="D3",IF(VLOOKUP(MOD(O25+19,21),tabel,3)="R","",VLOOKUP(MOD(O25+19,21),tabel,3)))))</f>
        <v>N</v>
      </c>
      <c r="R25" s="74" t="str">
        <f t="shared" si="4"/>
        <v>WO</v>
      </c>
      <c r="S25" s="78">
        <f t="shared" si="27"/>
        <v>45798</v>
      </c>
      <c r="T25" s="85" t="str">
        <f>IF(Invulblad!$D$5="D1",IF(VLOOKUP(MOD(S25+12,21),tabel,3)="R","",VLOOKUP(MOD(S25+12,21),tabel,3)),IF(Invulblad!$D$5="D2",IF(VLOOKUP(MOD(S25+5,21),tabel,3)="R","",VLOOKUP(MOD(S25+5,21),tabel,3)),IF(Invulblad!$D$5="D3",IF(VLOOKUP(MOD(S25+19,21),tabel,3)="R","",VLOOKUP(MOD(S25+19,21),tabel,3)))))</f>
        <v>L</v>
      </c>
      <c r="V25" s="74" t="str">
        <f t="shared" si="5"/>
        <v>ZA</v>
      </c>
      <c r="W25" s="78">
        <f t="shared" si="28"/>
        <v>45829</v>
      </c>
      <c r="X25" s="85" t="str">
        <f>IF(Invulblad!$D$5="D1",IF(VLOOKUP(MOD(W25+12,21),tabel,3)="R","",VLOOKUP(MOD(W25+12,21),tabel,3)),IF(Invulblad!$D$5="D2",IF(VLOOKUP(MOD(W25+5,21),tabel,3)="R","",VLOOKUP(MOD(W25+5,21),tabel,3)),IF(Invulblad!$D$5="D3",IF(VLOOKUP(MOD(W25+19,21),tabel,3)="R","",VLOOKUP(MOD(W25+19,21),tabel,3)))))</f>
        <v/>
      </c>
      <c r="Z25" s="74" t="str">
        <f t="shared" si="6"/>
        <v>MA</v>
      </c>
      <c r="AA25" s="78">
        <f t="shared" si="29"/>
        <v>45859</v>
      </c>
      <c r="AB25" s="85" t="str">
        <f>IF(Invulblad!$D$5="D1",IF(VLOOKUP(MOD(AA25+12,21),tabel,3)="R","",VLOOKUP(MOD(AA25+12,21),tabel,3)),IF(Invulblad!$D$5="D2",IF(VLOOKUP(MOD(AA25+5,21),tabel,3)="R","",VLOOKUP(MOD(AA25+5,21),tabel,3)),IF(Invulblad!$D$5="D3",IF(VLOOKUP(MOD(AA25+19,21),tabel,3)="R","",VLOOKUP(MOD(AA25+19,21),tabel,3)))))</f>
        <v>L</v>
      </c>
      <c r="AD25" s="74" t="str">
        <f t="shared" si="7"/>
        <v>DO</v>
      </c>
      <c r="AE25" s="78">
        <f t="shared" si="30"/>
        <v>45890</v>
      </c>
      <c r="AF25" s="85" t="str">
        <f>IF(Invulblad!$D$5="D1",IF(VLOOKUP(MOD(AE25+12,21),tabel,3)="R","",VLOOKUP(MOD(AE25+12,21),tabel,3)),IF(Invulblad!$D$5="D2",IF(VLOOKUP(MOD(AE25+5,21),tabel,3)="R","",VLOOKUP(MOD(AE25+5,21),tabel,3)),IF(Invulblad!$D$5="D3",IF(VLOOKUP(MOD(AE25+19,21),tabel,3)="R","",VLOOKUP(MOD(AE25+19,21),tabel,3)))))</f>
        <v>V</v>
      </c>
      <c r="AH25" s="74" t="str">
        <f t="shared" si="8"/>
        <v>ZO</v>
      </c>
      <c r="AI25" s="78">
        <f t="shared" si="31"/>
        <v>45921</v>
      </c>
      <c r="AJ25" s="85" t="str">
        <f>IF(Invulblad!$D$5="D1",IF(VLOOKUP(MOD(AI25+12,21),tabel,3)="R","",VLOOKUP(MOD(AI25+12,21),tabel,3)),IF(Invulblad!$D$5="D2",IF(VLOOKUP(MOD(AI25+5,21),tabel,3)="R","",VLOOKUP(MOD(AI25+5,21),tabel,3)),IF(Invulblad!$D$5="D3",IF(VLOOKUP(MOD(AI25+19,21),tabel,3)="R","",VLOOKUP(MOD(AI25+19,21),tabel,3)))))</f>
        <v/>
      </c>
      <c r="AL25" s="74" t="str">
        <f t="shared" si="9"/>
        <v>DI</v>
      </c>
      <c r="AM25" s="78">
        <f t="shared" si="32"/>
        <v>45951</v>
      </c>
      <c r="AN25" s="85" t="str">
        <f>IF(Invulblad!$D$5="D1",IF(VLOOKUP(MOD(AM25+12,21),tabel,3)="R","",VLOOKUP(MOD(AM25+12,21),tabel,3)),IF(Invulblad!$D$5="D2",IF(VLOOKUP(MOD(AM25+5,21),tabel,3)="R","",VLOOKUP(MOD(AM25+5,21),tabel,3)),IF(Invulblad!$D$5="D3",IF(VLOOKUP(MOD(AM25+19,21),tabel,3)="R","",VLOOKUP(MOD(AM25+19,21),tabel,3)))))</f>
        <v>V</v>
      </c>
      <c r="AP25" s="74" t="str">
        <f t="shared" si="10"/>
        <v>VR</v>
      </c>
      <c r="AQ25" s="78">
        <f t="shared" si="33"/>
        <v>45982</v>
      </c>
      <c r="AR25" s="85" t="str">
        <f>IF(Invulblad!$D$5="D1",IF(VLOOKUP(MOD(AQ25+12,21),tabel,3)="R","",VLOOKUP(MOD(AQ25+12,21),tabel,3)),IF(Invulblad!$D$5="D2",IF(VLOOKUP(MOD(AQ25+5,21),tabel,3)="R","",VLOOKUP(MOD(AQ25+5,21),tabel,3)),IF(Invulblad!$D$5="D3",IF(VLOOKUP(MOD(AQ25+19,21),tabel,3)="R","",VLOOKUP(MOD(AQ25+19,21),tabel,3)))))</f>
        <v>N</v>
      </c>
      <c r="AT25" s="74" t="str">
        <f t="shared" si="11"/>
        <v>ZO</v>
      </c>
      <c r="AU25" s="78">
        <f t="shared" si="34"/>
        <v>46012</v>
      </c>
      <c r="AV25" s="85" t="str">
        <f>IF(Invulblad!$D$5="D1",IF(VLOOKUP(MOD(AU25+12,21),tabel,3)="R","",VLOOKUP(MOD(AU25+12,21),tabel,3)),IF(Invulblad!$D$5="D2",IF(VLOOKUP(MOD(AU25+5,21),tabel,3)="R","",VLOOKUP(MOD(AU25+5,21),tabel,3)),IF(Invulblad!$D$5="D3",IF(VLOOKUP(MOD(AU25+19,21),tabel,3)="R","",VLOOKUP(MOD(AU25+19,21),tabel,3)))))</f>
        <v/>
      </c>
    </row>
    <row r="26" spans="2:48" ht="14.1" customHeight="1" x14ac:dyDescent="0.2">
      <c r="B26" s="74" t="str">
        <f t="shared" si="0"/>
        <v>WO</v>
      </c>
      <c r="C26" s="78">
        <f t="shared" si="12"/>
        <v>45679</v>
      </c>
      <c r="D26" s="85" t="str">
        <f>IF(Invulblad!$D$5="D1",IF(VLOOKUP(MOD(C26+12,21),tabel,3)="R","",VLOOKUP(MOD(C26+12,21),tabel,3)),IF(Invulblad!$D$5="D2",IF(VLOOKUP(MOD(C26+5,21),tabel,3)="R","",VLOOKUP(MOD(C26+5,21),tabel,3)),IF(Invulblad!$D$5="D3",IF(VLOOKUP(MOD(C26+19,21),tabel,3)="R","",VLOOKUP(MOD(C26+19,21),tabel,3)))))</f>
        <v>V</v>
      </c>
      <c r="E26" s="77"/>
      <c r="F26" s="74" t="str">
        <f t="shared" si="1"/>
        <v>ZA</v>
      </c>
      <c r="G26" s="78">
        <f t="shared" si="24"/>
        <v>45710</v>
      </c>
      <c r="H26" s="79" t="str">
        <f>IF(Invulblad!$D$5="D1",IF(VLOOKUP(MOD(G26+12,21),tabel,3)="R","",VLOOKUP(MOD(G26+12,21),tabel,3)),IF(Invulblad!$D$5="D2",IF(VLOOKUP(MOD(G26+5,21),tabel,3)="R","",VLOOKUP(MOD(G26+5,21),tabel,3)),IF(Invulblad!$D$5="D3",IF(VLOOKUP(MOD(G26+19,21),tabel,3)="R","",VLOOKUP(MOD(G26+19,21),tabel,3)))))</f>
        <v/>
      </c>
      <c r="J26" s="74" t="str">
        <f t="shared" si="2"/>
        <v>ZA</v>
      </c>
      <c r="K26" s="78">
        <f t="shared" si="25"/>
        <v>45738</v>
      </c>
      <c r="L26" s="85" t="str">
        <f>IF(Invulblad!$D$5="D1",IF(VLOOKUP(MOD(K26+12,21),tabel,3)="R","",VLOOKUP(MOD(K26+12,21),tabel,3)),IF(Invulblad!$D$5="D2",IF(VLOOKUP(MOD(K26+5,21),tabel,3)="R","",VLOOKUP(MOD(K26+5,21),tabel,3)),IF(Invulblad!$D$5="D3",IF(VLOOKUP(MOD(K26+19,21),tabel,3)="R","",VLOOKUP(MOD(K26+19,21),tabel,3)))))</f>
        <v/>
      </c>
      <c r="N26" s="74" t="str">
        <f t="shared" si="3"/>
        <v>DI</v>
      </c>
      <c r="O26" s="78">
        <f t="shared" si="26"/>
        <v>45769</v>
      </c>
      <c r="P26" s="85" t="str">
        <f>IF(Invulblad!$D$5="D1",IF(VLOOKUP(MOD(O26+12,21),tabel,3)="R","",VLOOKUP(MOD(O26+12,21),tabel,3)),IF(Invulblad!$D$5="D2",IF(VLOOKUP(MOD(O26+5,21),tabel,3)="R","",VLOOKUP(MOD(O26+5,21),tabel,3)),IF(Invulblad!$D$5="D3",IF(VLOOKUP(MOD(O26+19,21),tabel,3)="R","",VLOOKUP(MOD(O26+19,21),tabel,3)))))</f>
        <v>N</v>
      </c>
      <c r="R26" s="74" t="str">
        <f t="shared" si="4"/>
        <v>DO</v>
      </c>
      <c r="S26" s="78">
        <f t="shared" si="27"/>
        <v>45799</v>
      </c>
      <c r="T26" s="85" t="str">
        <f>IF(Invulblad!$D$5="D1",IF(VLOOKUP(MOD(S26+12,21),tabel,3)="R","",VLOOKUP(MOD(S26+12,21),tabel,3)),IF(Invulblad!$D$5="D2",IF(VLOOKUP(MOD(S26+5,21),tabel,3)="R","",VLOOKUP(MOD(S26+5,21),tabel,3)),IF(Invulblad!$D$5="D3",IF(VLOOKUP(MOD(S26+19,21),tabel,3)="R","",VLOOKUP(MOD(S26+19,21),tabel,3)))))</f>
        <v>L</v>
      </c>
      <c r="V26" s="74" t="str">
        <f t="shared" si="5"/>
        <v>ZO</v>
      </c>
      <c r="W26" s="78">
        <f t="shared" si="28"/>
        <v>45830</v>
      </c>
      <c r="X26" s="85" t="str">
        <f>IF(Invulblad!$D$5="D1",IF(VLOOKUP(MOD(W26+12,21),tabel,3)="R","",VLOOKUP(MOD(W26+12,21),tabel,3)),IF(Invulblad!$D$5="D2",IF(VLOOKUP(MOD(W26+5,21),tabel,3)="R","",VLOOKUP(MOD(W26+5,21),tabel,3)),IF(Invulblad!$D$5="D3",IF(VLOOKUP(MOD(W26+19,21),tabel,3)="R","",VLOOKUP(MOD(W26+19,21),tabel,3)))))</f>
        <v/>
      </c>
      <c r="Z26" s="74" t="str">
        <f t="shared" si="6"/>
        <v>DI</v>
      </c>
      <c r="AA26" s="78">
        <f t="shared" si="29"/>
        <v>45860</v>
      </c>
      <c r="AB26" s="85" t="str">
        <f>IF(Invulblad!$D$5="D1",IF(VLOOKUP(MOD(AA26+12,21),tabel,3)="R","",VLOOKUP(MOD(AA26+12,21),tabel,3)),IF(Invulblad!$D$5="D2",IF(VLOOKUP(MOD(AA26+5,21),tabel,3)="R","",VLOOKUP(MOD(AA26+5,21),tabel,3)),IF(Invulblad!$D$5="D3",IF(VLOOKUP(MOD(AA26+19,21),tabel,3)="R","",VLOOKUP(MOD(AA26+19,21),tabel,3)))))</f>
        <v>L</v>
      </c>
      <c r="AD26" s="74" t="str">
        <f t="shared" si="7"/>
        <v>VR</v>
      </c>
      <c r="AE26" s="78">
        <f t="shared" si="30"/>
        <v>45891</v>
      </c>
      <c r="AF26" s="85" t="str">
        <f>IF(Invulblad!$D$5="D1",IF(VLOOKUP(MOD(AE26+12,21),tabel,3)="R","",VLOOKUP(MOD(AE26+12,21),tabel,3)),IF(Invulblad!$D$5="D2",IF(VLOOKUP(MOD(AE26+5,21),tabel,3)="R","",VLOOKUP(MOD(AE26+5,21),tabel,3)),IF(Invulblad!$D$5="D3",IF(VLOOKUP(MOD(AE26+19,21),tabel,3)="R","",VLOOKUP(MOD(AE26+19,21),tabel,3)))))</f>
        <v>V</v>
      </c>
      <c r="AH26" s="74" t="str">
        <f t="shared" si="8"/>
        <v>MA</v>
      </c>
      <c r="AI26" s="78">
        <f t="shared" si="31"/>
        <v>45922</v>
      </c>
      <c r="AJ26" s="85" t="str">
        <f>IF(Invulblad!$D$5="D1",IF(VLOOKUP(MOD(AI26+12,21),tabel,3)="R","",VLOOKUP(MOD(AI26+12,21),tabel,3)),IF(Invulblad!$D$5="D2",IF(VLOOKUP(MOD(AI26+5,21),tabel,3)="R","",VLOOKUP(MOD(AI26+5,21),tabel,3)),IF(Invulblad!$D$5="D3",IF(VLOOKUP(MOD(AI26+19,21),tabel,3)="R","",VLOOKUP(MOD(AI26+19,21),tabel,3)))))</f>
        <v>L</v>
      </c>
      <c r="AL26" s="74" t="str">
        <f t="shared" si="9"/>
        <v>WO</v>
      </c>
      <c r="AM26" s="78">
        <f t="shared" si="32"/>
        <v>45952</v>
      </c>
      <c r="AN26" s="85" t="str">
        <f>IF(Invulblad!$D$5="D1",IF(VLOOKUP(MOD(AM26+12,21),tabel,3)="R","",VLOOKUP(MOD(AM26+12,21),tabel,3)),IF(Invulblad!$D$5="D2",IF(VLOOKUP(MOD(AM26+5,21),tabel,3)="R","",VLOOKUP(MOD(AM26+5,21),tabel,3)),IF(Invulblad!$D$5="D3",IF(VLOOKUP(MOD(AM26+19,21),tabel,3)="R","",VLOOKUP(MOD(AM26+19,21),tabel,3)))))</f>
        <v>V</v>
      </c>
      <c r="AP26" s="74" t="str">
        <f t="shared" si="10"/>
        <v>ZA</v>
      </c>
      <c r="AQ26" s="78">
        <f t="shared" si="33"/>
        <v>45983</v>
      </c>
      <c r="AR26" s="85" t="str">
        <f>IF(Invulblad!$D$5="D1",IF(VLOOKUP(MOD(AQ26+12,21),tabel,3)="R","",VLOOKUP(MOD(AQ26+12,21),tabel,3)),IF(Invulblad!$D$5="D2",IF(VLOOKUP(MOD(AQ26+5,21),tabel,3)="R","",VLOOKUP(MOD(AQ26+5,21),tabel,3)),IF(Invulblad!$D$5="D3",IF(VLOOKUP(MOD(AQ26+19,21),tabel,3)="R","",VLOOKUP(MOD(AQ26+19,21),tabel,3)))))</f>
        <v/>
      </c>
      <c r="AT26" s="74" t="str">
        <f t="shared" si="11"/>
        <v>MA</v>
      </c>
      <c r="AU26" s="78">
        <f t="shared" si="34"/>
        <v>46013</v>
      </c>
      <c r="AV26" s="85" t="str">
        <f>IF(Invulblad!$D$5="D1",IF(VLOOKUP(MOD(AU26+12,21),tabel,3)="R","",VLOOKUP(MOD(AU26+12,21),tabel,3)),IF(Invulblad!$D$5="D2",IF(VLOOKUP(MOD(AU26+5,21),tabel,3)="R","",VLOOKUP(MOD(AU26+5,21),tabel,3)),IF(Invulblad!$D$5="D3",IF(VLOOKUP(MOD(AU26+19,21),tabel,3)="R","",VLOOKUP(MOD(AU26+19,21),tabel,3)))))</f>
        <v>V</v>
      </c>
    </row>
    <row r="27" spans="2:48" ht="14.1" customHeight="1" x14ac:dyDescent="0.2">
      <c r="B27" s="74" t="str">
        <f t="shared" si="0"/>
        <v>DO</v>
      </c>
      <c r="C27" s="78">
        <f t="shared" si="12"/>
        <v>45680</v>
      </c>
      <c r="D27" s="85" t="str">
        <f>IF(Invulblad!$D$5="D1",IF(VLOOKUP(MOD(C27+12,21),tabel,3)="R","",VLOOKUP(MOD(C27+12,21),tabel,3)),IF(Invulblad!$D$5="D2",IF(VLOOKUP(MOD(C27+5,21),tabel,3)="R","",VLOOKUP(MOD(C27+5,21),tabel,3)),IF(Invulblad!$D$5="D3",IF(VLOOKUP(MOD(C27+19,21),tabel,3)="R","",VLOOKUP(MOD(C27+19,21),tabel,3)))))</f>
        <v>V</v>
      </c>
      <c r="E27" s="77"/>
      <c r="F27" s="74" t="str">
        <f t="shared" si="1"/>
        <v>ZO</v>
      </c>
      <c r="G27" s="78">
        <f t="shared" si="24"/>
        <v>45711</v>
      </c>
      <c r="H27" s="79" t="str">
        <f>IF(Invulblad!$D$5="D1",IF(VLOOKUP(MOD(G27+12,21),tabel,3)="R","",VLOOKUP(MOD(G27+12,21),tabel,3)),IF(Invulblad!$D$5="D2",IF(VLOOKUP(MOD(G27+5,21),tabel,3)="R","",VLOOKUP(MOD(G27+5,21),tabel,3)),IF(Invulblad!$D$5="D3",IF(VLOOKUP(MOD(G27+19,21),tabel,3)="R","",VLOOKUP(MOD(G27+19,21),tabel,3)))))</f>
        <v/>
      </c>
      <c r="J27" s="74" t="str">
        <f t="shared" si="2"/>
        <v>ZO</v>
      </c>
      <c r="K27" s="78">
        <f t="shared" si="25"/>
        <v>45739</v>
      </c>
      <c r="L27" s="85" t="str">
        <f>IF(Invulblad!$D$5="D1",IF(VLOOKUP(MOD(K27+12,21),tabel,3)="R","",VLOOKUP(MOD(K27+12,21),tabel,3)),IF(Invulblad!$D$5="D2",IF(VLOOKUP(MOD(K27+5,21),tabel,3)="R","",VLOOKUP(MOD(K27+5,21),tabel,3)),IF(Invulblad!$D$5="D3",IF(VLOOKUP(MOD(K27+19,21),tabel,3)="R","",VLOOKUP(MOD(K27+19,21),tabel,3)))))</f>
        <v/>
      </c>
      <c r="N27" s="74" t="str">
        <f t="shared" si="3"/>
        <v>WO</v>
      </c>
      <c r="O27" s="78">
        <f t="shared" si="26"/>
        <v>45770</v>
      </c>
      <c r="P27" s="85" t="str">
        <f>IF(Invulblad!$D$5="D1",IF(VLOOKUP(MOD(O27+12,21),tabel,3)="R","",VLOOKUP(MOD(O27+12,21),tabel,3)),IF(Invulblad!$D$5="D2",IF(VLOOKUP(MOD(O27+5,21),tabel,3)="R","",VLOOKUP(MOD(O27+5,21),tabel,3)),IF(Invulblad!$D$5="D3",IF(VLOOKUP(MOD(O27+19,21),tabel,3)="R","",VLOOKUP(MOD(O27+19,21),tabel,3)))))</f>
        <v>N</v>
      </c>
      <c r="R27" s="74" t="str">
        <f t="shared" si="4"/>
        <v>VR</v>
      </c>
      <c r="S27" s="78">
        <f t="shared" si="27"/>
        <v>45800</v>
      </c>
      <c r="T27" s="85" t="str">
        <f>IF(Invulblad!$D$5="D1",IF(VLOOKUP(MOD(S27+12,21),tabel,3)="R","",VLOOKUP(MOD(S27+12,21),tabel,3)),IF(Invulblad!$D$5="D2",IF(VLOOKUP(MOD(S27+5,21),tabel,3)="R","",VLOOKUP(MOD(S27+5,21),tabel,3)),IF(Invulblad!$D$5="D3",IF(VLOOKUP(MOD(S27+19,21),tabel,3)="R","",VLOOKUP(MOD(S27+19,21),tabel,3)))))</f>
        <v>L</v>
      </c>
      <c r="V27" s="74" t="str">
        <f t="shared" si="5"/>
        <v>MA</v>
      </c>
      <c r="W27" s="78">
        <f t="shared" si="28"/>
        <v>45831</v>
      </c>
      <c r="X27" s="85" t="str">
        <f>IF(Invulblad!$D$5="D1",IF(VLOOKUP(MOD(W27+12,21),tabel,3)="R","",VLOOKUP(MOD(W27+12,21),tabel,3)),IF(Invulblad!$D$5="D2",IF(VLOOKUP(MOD(W27+5,21),tabel,3)="R","",VLOOKUP(MOD(W27+5,21),tabel,3)),IF(Invulblad!$D$5="D3",IF(VLOOKUP(MOD(W27+19,21),tabel,3)="R","",VLOOKUP(MOD(W27+19,21),tabel,3)))))</f>
        <v>N</v>
      </c>
      <c r="Z27" s="74" t="str">
        <f t="shared" si="6"/>
        <v>WO</v>
      </c>
      <c r="AA27" s="78">
        <f t="shared" si="29"/>
        <v>45861</v>
      </c>
      <c r="AB27" s="85" t="str">
        <f>IF(Invulblad!$D$5="D1",IF(VLOOKUP(MOD(AA27+12,21),tabel,3)="R","",VLOOKUP(MOD(AA27+12,21),tabel,3)),IF(Invulblad!$D$5="D2",IF(VLOOKUP(MOD(AA27+5,21),tabel,3)="R","",VLOOKUP(MOD(AA27+5,21),tabel,3)),IF(Invulblad!$D$5="D3",IF(VLOOKUP(MOD(AA27+19,21),tabel,3)="R","",VLOOKUP(MOD(AA27+19,21),tabel,3)))))</f>
        <v>L</v>
      </c>
      <c r="AD27" s="74" t="str">
        <f t="shared" si="7"/>
        <v>ZA</v>
      </c>
      <c r="AE27" s="78">
        <f t="shared" si="30"/>
        <v>45892</v>
      </c>
      <c r="AF27" s="85" t="str">
        <f>IF(Invulblad!$D$5="D1",IF(VLOOKUP(MOD(AE27+12,21),tabel,3)="R","",VLOOKUP(MOD(AE27+12,21),tabel,3)),IF(Invulblad!$D$5="D2",IF(VLOOKUP(MOD(AE27+5,21),tabel,3)="R","",VLOOKUP(MOD(AE27+5,21),tabel,3)),IF(Invulblad!$D$5="D3",IF(VLOOKUP(MOD(AE27+19,21),tabel,3)="R","",VLOOKUP(MOD(AE27+19,21),tabel,3)))))</f>
        <v/>
      </c>
      <c r="AH27" s="74" t="str">
        <f t="shared" si="8"/>
        <v>DI</v>
      </c>
      <c r="AI27" s="78">
        <f t="shared" si="31"/>
        <v>45923</v>
      </c>
      <c r="AJ27" s="85" t="str">
        <f>IF(Invulblad!$D$5="D1",IF(VLOOKUP(MOD(AI27+12,21),tabel,3)="R","",VLOOKUP(MOD(AI27+12,21),tabel,3)),IF(Invulblad!$D$5="D2",IF(VLOOKUP(MOD(AI27+5,21),tabel,3)="R","",VLOOKUP(MOD(AI27+5,21),tabel,3)),IF(Invulblad!$D$5="D3",IF(VLOOKUP(MOD(AI27+19,21),tabel,3)="R","",VLOOKUP(MOD(AI27+19,21),tabel,3)))))</f>
        <v>L</v>
      </c>
      <c r="AL27" s="74" t="str">
        <f t="shared" si="9"/>
        <v>DO</v>
      </c>
      <c r="AM27" s="78">
        <f t="shared" si="32"/>
        <v>45953</v>
      </c>
      <c r="AN27" s="85" t="str">
        <f>IF(Invulblad!$D$5="D1",IF(VLOOKUP(MOD(AM27+12,21),tabel,3)="R","",VLOOKUP(MOD(AM27+12,21),tabel,3)),IF(Invulblad!$D$5="D2",IF(VLOOKUP(MOD(AM27+5,21),tabel,3)="R","",VLOOKUP(MOD(AM27+5,21),tabel,3)),IF(Invulblad!$D$5="D3",IF(VLOOKUP(MOD(AM27+19,21),tabel,3)="R","",VLOOKUP(MOD(AM27+19,21),tabel,3)))))</f>
        <v>V</v>
      </c>
      <c r="AP27" s="74" t="str">
        <f t="shared" si="10"/>
        <v>ZO</v>
      </c>
      <c r="AQ27" s="78">
        <f t="shared" si="33"/>
        <v>45984</v>
      </c>
      <c r="AR27" s="85" t="str">
        <f>IF(Invulblad!$D$5="D1",IF(VLOOKUP(MOD(AQ27+12,21),tabel,3)="R","",VLOOKUP(MOD(AQ27+12,21),tabel,3)),IF(Invulblad!$D$5="D2",IF(VLOOKUP(MOD(AQ27+5,21),tabel,3)="R","",VLOOKUP(MOD(AQ27+5,21),tabel,3)),IF(Invulblad!$D$5="D3",IF(VLOOKUP(MOD(AQ27+19,21),tabel,3)="R","",VLOOKUP(MOD(AQ27+19,21),tabel,3)))))</f>
        <v/>
      </c>
      <c r="AT27" s="74" t="str">
        <f t="shared" si="11"/>
        <v>DI</v>
      </c>
      <c r="AU27" s="78">
        <f t="shared" si="34"/>
        <v>46014</v>
      </c>
      <c r="AV27" s="85" t="str">
        <f>IF(Invulblad!$D$5="D1",IF(VLOOKUP(MOD(AU27+12,21),tabel,3)="R","",VLOOKUP(MOD(AU27+12,21),tabel,3)),IF(Invulblad!$D$5="D2",IF(VLOOKUP(MOD(AU27+5,21),tabel,3)="R","",VLOOKUP(MOD(AU27+5,21),tabel,3)),IF(Invulblad!$D$5="D3",IF(VLOOKUP(MOD(AU27+19,21),tabel,3)="R","",VLOOKUP(MOD(AU27+19,21),tabel,3)))))</f>
        <v>V</v>
      </c>
    </row>
    <row r="28" spans="2:48" ht="14.1" customHeight="1" x14ac:dyDescent="0.2">
      <c r="B28" s="74" t="str">
        <f t="shared" si="0"/>
        <v>VR</v>
      </c>
      <c r="C28" s="78">
        <f t="shared" si="12"/>
        <v>45681</v>
      </c>
      <c r="D28" s="85" t="str">
        <f>IF(Invulblad!$D$5="D1",IF(VLOOKUP(MOD(C28+12,21),tabel,3)="R","",VLOOKUP(MOD(C28+12,21),tabel,3)),IF(Invulblad!$D$5="D2",IF(VLOOKUP(MOD(C28+5,21),tabel,3)="R","",VLOOKUP(MOD(C28+5,21),tabel,3)),IF(Invulblad!$D$5="D3",IF(VLOOKUP(MOD(C28+19,21),tabel,3)="R","",VLOOKUP(MOD(C28+19,21),tabel,3)))))</f>
        <v>V</v>
      </c>
      <c r="E28" s="77"/>
      <c r="F28" s="74" t="str">
        <f t="shared" si="1"/>
        <v>MA</v>
      </c>
      <c r="G28" s="78">
        <f t="shared" si="24"/>
        <v>45712</v>
      </c>
      <c r="H28" s="79" t="str">
        <f>IF(Invulblad!$D$5="D1",IF(VLOOKUP(MOD(G28+12,21),tabel,3)="R","",VLOOKUP(MOD(G28+12,21),tabel,3)),IF(Invulblad!$D$5="D2",IF(VLOOKUP(MOD(G28+5,21),tabel,3)="R","",VLOOKUP(MOD(G28+5,21),tabel,3)),IF(Invulblad!$D$5="D3",IF(VLOOKUP(MOD(G28+19,21),tabel,3)="R","",VLOOKUP(MOD(G28+19,21),tabel,3)))))</f>
        <v>L</v>
      </c>
      <c r="J28" s="74" t="str">
        <f t="shared" si="2"/>
        <v>MA</v>
      </c>
      <c r="K28" s="78">
        <f t="shared" si="25"/>
        <v>45740</v>
      </c>
      <c r="L28" s="85" t="str">
        <f>IF(Invulblad!$D$5="D1",IF(VLOOKUP(MOD(K28+12,21),tabel,3)="R","",VLOOKUP(MOD(K28+12,21),tabel,3)),IF(Invulblad!$D$5="D2",IF(VLOOKUP(MOD(K28+5,21),tabel,3)="R","",VLOOKUP(MOD(K28+5,21),tabel,3)),IF(Invulblad!$D$5="D3",IF(VLOOKUP(MOD(K28+19,21),tabel,3)="R","",VLOOKUP(MOD(K28+19,21),tabel,3)))))</f>
        <v>V</v>
      </c>
      <c r="N28" s="74" t="str">
        <f t="shared" si="3"/>
        <v>DO</v>
      </c>
      <c r="O28" s="78">
        <f t="shared" si="26"/>
        <v>45771</v>
      </c>
      <c r="P28" s="85" t="str">
        <f>IF(Invulblad!$D$5="D1",IF(VLOOKUP(MOD(O28+12,21),tabel,3)="R","",VLOOKUP(MOD(O28+12,21),tabel,3)),IF(Invulblad!$D$5="D2",IF(VLOOKUP(MOD(O28+5,21),tabel,3)="R","",VLOOKUP(MOD(O28+5,21),tabel,3)),IF(Invulblad!$D$5="D3",IF(VLOOKUP(MOD(O28+19,21),tabel,3)="R","",VLOOKUP(MOD(O28+19,21),tabel,3)))))</f>
        <v>N</v>
      </c>
      <c r="R28" s="74" t="str">
        <f t="shared" si="4"/>
        <v>ZA</v>
      </c>
      <c r="S28" s="78">
        <f t="shared" si="27"/>
        <v>45801</v>
      </c>
      <c r="T28" s="85" t="str">
        <f>IF(Invulblad!$D$5="D1",IF(VLOOKUP(MOD(S28+12,21),tabel,3)="R","",VLOOKUP(MOD(S28+12,21),tabel,3)),IF(Invulblad!$D$5="D2",IF(VLOOKUP(MOD(S28+5,21),tabel,3)="R","",VLOOKUP(MOD(S28+5,21),tabel,3)),IF(Invulblad!$D$5="D3",IF(VLOOKUP(MOD(S28+19,21),tabel,3)="R","",VLOOKUP(MOD(S28+19,21),tabel,3)))))</f>
        <v/>
      </c>
      <c r="V28" s="74" t="str">
        <f t="shared" si="5"/>
        <v>DI</v>
      </c>
      <c r="W28" s="78">
        <f t="shared" si="28"/>
        <v>45832</v>
      </c>
      <c r="X28" s="85" t="str">
        <f>IF(Invulblad!$D$5="D1",IF(VLOOKUP(MOD(W28+12,21),tabel,3)="R","",VLOOKUP(MOD(W28+12,21),tabel,3)),IF(Invulblad!$D$5="D2",IF(VLOOKUP(MOD(W28+5,21),tabel,3)="R","",VLOOKUP(MOD(W28+5,21),tabel,3)),IF(Invulblad!$D$5="D3",IF(VLOOKUP(MOD(W28+19,21),tabel,3)="R","",VLOOKUP(MOD(W28+19,21),tabel,3)))))</f>
        <v>N</v>
      </c>
      <c r="Z28" s="74" t="str">
        <f t="shared" si="6"/>
        <v>DO</v>
      </c>
      <c r="AA28" s="78">
        <f t="shared" si="29"/>
        <v>45862</v>
      </c>
      <c r="AB28" s="85" t="str">
        <f>IF(Invulblad!$D$5="D1",IF(VLOOKUP(MOD(AA28+12,21),tabel,3)="R","",VLOOKUP(MOD(AA28+12,21),tabel,3)),IF(Invulblad!$D$5="D2",IF(VLOOKUP(MOD(AA28+5,21),tabel,3)="R","",VLOOKUP(MOD(AA28+5,21),tabel,3)),IF(Invulblad!$D$5="D3",IF(VLOOKUP(MOD(AA28+19,21),tabel,3)="R","",VLOOKUP(MOD(AA28+19,21),tabel,3)))))</f>
        <v>L</v>
      </c>
      <c r="AD28" s="74" t="str">
        <f t="shared" si="7"/>
        <v>ZO</v>
      </c>
      <c r="AE28" s="78">
        <f t="shared" si="30"/>
        <v>45893</v>
      </c>
      <c r="AF28" s="85" t="str">
        <f>IF(Invulblad!$D$5="D1",IF(VLOOKUP(MOD(AE28+12,21),tabel,3)="R","",VLOOKUP(MOD(AE28+12,21),tabel,3)),IF(Invulblad!$D$5="D2",IF(VLOOKUP(MOD(AE28+5,21),tabel,3)="R","",VLOOKUP(MOD(AE28+5,21),tabel,3)),IF(Invulblad!$D$5="D3",IF(VLOOKUP(MOD(AE28+19,21),tabel,3)="R","",VLOOKUP(MOD(AE28+19,21),tabel,3)))))</f>
        <v/>
      </c>
      <c r="AH28" s="74" t="str">
        <f t="shared" si="8"/>
        <v>WO</v>
      </c>
      <c r="AI28" s="78">
        <f t="shared" si="31"/>
        <v>45924</v>
      </c>
      <c r="AJ28" s="85" t="str">
        <f>IF(Invulblad!$D$5="D1",IF(VLOOKUP(MOD(AI28+12,21),tabel,3)="R","",VLOOKUP(MOD(AI28+12,21),tabel,3)),IF(Invulblad!$D$5="D2",IF(VLOOKUP(MOD(AI28+5,21),tabel,3)="R","",VLOOKUP(MOD(AI28+5,21),tabel,3)),IF(Invulblad!$D$5="D3",IF(VLOOKUP(MOD(AI28+19,21),tabel,3)="R","",VLOOKUP(MOD(AI28+19,21),tabel,3)))))</f>
        <v>L</v>
      </c>
      <c r="AL28" s="74" t="str">
        <f t="shared" si="9"/>
        <v>VR</v>
      </c>
      <c r="AM28" s="78">
        <f t="shared" si="32"/>
        <v>45954</v>
      </c>
      <c r="AN28" s="85" t="str">
        <f>IF(Invulblad!$D$5="D1",IF(VLOOKUP(MOD(AM28+12,21),tabel,3)="R","",VLOOKUP(MOD(AM28+12,21),tabel,3)),IF(Invulblad!$D$5="D2",IF(VLOOKUP(MOD(AM28+5,21),tabel,3)="R","",VLOOKUP(MOD(AM28+5,21),tabel,3)),IF(Invulblad!$D$5="D3",IF(VLOOKUP(MOD(AM28+19,21),tabel,3)="R","",VLOOKUP(MOD(AM28+19,21),tabel,3)))))</f>
        <v>V</v>
      </c>
      <c r="AP28" s="74" t="str">
        <f t="shared" si="10"/>
        <v>MA</v>
      </c>
      <c r="AQ28" s="78">
        <f t="shared" si="33"/>
        <v>45985</v>
      </c>
      <c r="AR28" s="85" t="str">
        <f>IF(Invulblad!$D$5="D1",IF(VLOOKUP(MOD(AQ28+12,21),tabel,3)="R","",VLOOKUP(MOD(AQ28+12,21),tabel,3)),IF(Invulblad!$D$5="D2",IF(VLOOKUP(MOD(AQ28+5,21),tabel,3)="R","",VLOOKUP(MOD(AQ28+5,21),tabel,3)),IF(Invulblad!$D$5="D3",IF(VLOOKUP(MOD(AQ28+19,21),tabel,3)="R","",VLOOKUP(MOD(AQ28+19,21),tabel,3)))))</f>
        <v>L</v>
      </c>
      <c r="AT28" s="74" t="str">
        <f t="shared" si="11"/>
        <v>WO</v>
      </c>
      <c r="AU28" s="78">
        <f t="shared" si="34"/>
        <v>46015</v>
      </c>
      <c r="AV28" s="85" t="str">
        <f>IF(Invulblad!$D$5="D1",IF(VLOOKUP(MOD(AU28+12,21),tabel,3)="R","",VLOOKUP(MOD(AU28+12,21),tabel,3)),IF(Invulblad!$D$5="D2",IF(VLOOKUP(MOD(AU28+5,21),tabel,3)="R","",VLOOKUP(MOD(AU28+5,21),tabel,3)),IF(Invulblad!$D$5="D3",IF(VLOOKUP(MOD(AU28+19,21),tabel,3)="R","",VLOOKUP(MOD(AU28+19,21),tabel,3)))))</f>
        <v>V</v>
      </c>
    </row>
    <row r="29" spans="2:48" ht="14.1" customHeight="1" x14ac:dyDescent="0.2">
      <c r="B29" s="74" t="str">
        <f t="shared" si="0"/>
        <v>ZA</v>
      </c>
      <c r="C29" s="78">
        <f t="shared" si="12"/>
        <v>45682</v>
      </c>
      <c r="D29" s="85" t="str">
        <f>IF(Invulblad!$D$5="D1",IF(VLOOKUP(MOD(C29+12,21),tabel,3)="R","",VLOOKUP(MOD(C29+12,21),tabel,3)),IF(Invulblad!$D$5="D2",IF(VLOOKUP(MOD(C29+5,21),tabel,3)="R","",VLOOKUP(MOD(C29+5,21),tabel,3)),IF(Invulblad!$D$5="D3",IF(VLOOKUP(MOD(C29+19,21),tabel,3)="R","",VLOOKUP(MOD(C29+19,21),tabel,3)))))</f>
        <v/>
      </c>
      <c r="E29" s="77"/>
      <c r="F29" s="74" t="str">
        <f t="shared" si="1"/>
        <v>DI</v>
      </c>
      <c r="G29" s="78">
        <f t="shared" si="24"/>
        <v>45713</v>
      </c>
      <c r="H29" s="79" t="str">
        <f>IF(Invulblad!$D$5="D1",IF(VLOOKUP(MOD(G29+12,21),tabel,3)="R","",VLOOKUP(MOD(G29+12,21),tabel,3)),IF(Invulblad!$D$5="D2",IF(VLOOKUP(MOD(G29+5,21),tabel,3)="R","",VLOOKUP(MOD(G29+5,21),tabel,3)),IF(Invulblad!$D$5="D3",IF(VLOOKUP(MOD(G29+19,21),tabel,3)="R","",VLOOKUP(MOD(G29+19,21),tabel,3)))))</f>
        <v>L</v>
      </c>
      <c r="J29" s="74" t="str">
        <f t="shared" si="2"/>
        <v>DI</v>
      </c>
      <c r="K29" s="78">
        <f t="shared" si="25"/>
        <v>45741</v>
      </c>
      <c r="L29" s="85" t="str">
        <f>IF(Invulblad!$D$5="D1",IF(VLOOKUP(MOD(K29+12,21),tabel,3)="R","",VLOOKUP(MOD(K29+12,21),tabel,3)),IF(Invulblad!$D$5="D2",IF(VLOOKUP(MOD(K29+5,21),tabel,3)="R","",VLOOKUP(MOD(K29+5,21),tabel,3)),IF(Invulblad!$D$5="D3",IF(VLOOKUP(MOD(K29+19,21),tabel,3)="R","",VLOOKUP(MOD(K29+19,21),tabel,3)))))</f>
        <v>V</v>
      </c>
      <c r="N29" s="74" t="str">
        <f t="shared" si="3"/>
        <v>VR</v>
      </c>
      <c r="O29" s="78">
        <f t="shared" si="26"/>
        <v>45772</v>
      </c>
      <c r="P29" s="85" t="str">
        <f>IF(Invulblad!$D$5="D1",IF(VLOOKUP(MOD(O29+12,21),tabel,3)="R","",VLOOKUP(MOD(O29+12,21),tabel,3)),IF(Invulblad!$D$5="D2",IF(VLOOKUP(MOD(O29+5,21),tabel,3)="R","",VLOOKUP(MOD(O29+5,21),tabel,3)),IF(Invulblad!$D$5="D3",IF(VLOOKUP(MOD(O29+19,21),tabel,3)="R","",VLOOKUP(MOD(O29+19,21),tabel,3)))))</f>
        <v>N</v>
      </c>
      <c r="R29" s="74" t="str">
        <f t="shared" si="4"/>
        <v>ZO</v>
      </c>
      <c r="S29" s="78">
        <f t="shared" si="27"/>
        <v>45802</v>
      </c>
      <c r="T29" s="85" t="str">
        <f>IF(Invulblad!$D$5="D1",IF(VLOOKUP(MOD(S29+12,21),tabel,3)="R","",VLOOKUP(MOD(S29+12,21),tabel,3)),IF(Invulblad!$D$5="D2",IF(VLOOKUP(MOD(S29+5,21),tabel,3)="R","",VLOOKUP(MOD(S29+5,21),tabel,3)),IF(Invulblad!$D$5="D3",IF(VLOOKUP(MOD(S29+19,21),tabel,3)="R","",VLOOKUP(MOD(S29+19,21),tabel,3)))))</f>
        <v/>
      </c>
      <c r="V29" s="74" t="str">
        <f t="shared" si="5"/>
        <v>WO</v>
      </c>
      <c r="W29" s="78">
        <f t="shared" si="28"/>
        <v>45833</v>
      </c>
      <c r="X29" s="85" t="str">
        <f>IF(Invulblad!$D$5="D1",IF(VLOOKUP(MOD(W29+12,21),tabel,3)="R","",VLOOKUP(MOD(W29+12,21),tabel,3)),IF(Invulblad!$D$5="D2",IF(VLOOKUP(MOD(W29+5,21),tabel,3)="R","",VLOOKUP(MOD(W29+5,21),tabel,3)),IF(Invulblad!$D$5="D3",IF(VLOOKUP(MOD(W29+19,21),tabel,3)="R","",VLOOKUP(MOD(W29+19,21),tabel,3)))))</f>
        <v>N</v>
      </c>
      <c r="Z29" s="74" t="str">
        <f t="shared" si="6"/>
        <v>VR</v>
      </c>
      <c r="AA29" s="78">
        <f t="shared" si="29"/>
        <v>45863</v>
      </c>
      <c r="AB29" s="85" t="str">
        <f>IF(Invulblad!$D$5="D1",IF(VLOOKUP(MOD(AA29+12,21),tabel,3)="R","",VLOOKUP(MOD(AA29+12,21),tabel,3)),IF(Invulblad!$D$5="D2",IF(VLOOKUP(MOD(AA29+5,21),tabel,3)="R","",VLOOKUP(MOD(AA29+5,21),tabel,3)),IF(Invulblad!$D$5="D3",IF(VLOOKUP(MOD(AA29+19,21),tabel,3)="R","",VLOOKUP(MOD(AA29+19,21),tabel,3)))))</f>
        <v>L</v>
      </c>
      <c r="AD29" s="74" t="str">
        <f t="shared" si="7"/>
        <v>MA</v>
      </c>
      <c r="AE29" s="78">
        <f t="shared" si="30"/>
        <v>45894</v>
      </c>
      <c r="AF29" s="85" t="str">
        <f>IF(Invulblad!$D$5="D1",IF(VLOOKUP(MOD(AE29+12,21),tabel,3)="R","",VLOOKUP(MOD(AE29+12,21),tabel,3)),IF(Invulblad!$D$5="D2",IF(VLOOKUP(MOD(AE29+5,21),tabel,3)="R","",VLOOKUP(MOD(AE29+5,21),tabel,3)),IF(Invulblad!$D$5="D3",IF(VLOOKUP(MOD(AE29+19,21),tabel,3)="R","",VLOOKUP(MOD(AE29+19,21),tabel,3)))))</f>
        <v>N</v>
      </c>
      <c r="AH29" s="74" t="str">
        <f t="shared" si="8"/>
        <v>DO</v>
      </c>
      <c r="AI29" s="78">
        <f t="shared" si="31"/>
        <v>45925</v>
      </c>
      <c r="AJ29" s="85" t="str">
        <f>IF(Invulblad!$D$5="D1",IF(VLOOKUP(MOD(AI29+12,21),tabel,3)="R","",VLOOKUP(MOD(AI29+12,21),tabel,3)),IF(Invulblad!$D$5="D2",IF(VLOOKUP(MOD(AI29+5,21),tabel,3)="R","",VLOOKUP(MOD(AI29+5,21),tabel,3)),IF(Invulblad!$D$5="D3",IF(VLOOKUP(MOD(AI29+19,21),tabel,3)="R","",VLOOKUP(MOD(AI29+19,21),tabel,3)))))</f>
        <v>L</v>
      </c>
      <c r="AL29" s="74" t="str">
        <f t="shared" si="9"/>
        <v>ZA</v>
      </c>
      <c r="AM29" s="78">
        <f t="shared" si="32"/>
        <v>45955</v>
      </c>
      <c r="AN29" s="85" t="str">
        <f>IF(Invulblad!$D$5="D1",IF(VLOOKUP(MOD(AM29+12,21),tabel,3)="R","",VLOOKUP(MOD(AM29+12,21),tabel,3)),IF(Invulblad!$D$5="D2",IF(VLOOKUP(MOD(AM29+5,21),tabel,3)="R","",VLOOKUP(MOD(AM29+5,21),tabel,3)),IF(Invulblad!$D$5="D3",IF(VLOOKUP(MOD(AM29+19,21),tabel,3)="R","",VLOOKUP(MOD(AM29+19,21),tabel,3)))))</f>
        <v/>
      </c>
      <c r="AP29" s="74" t="str">
        <f t="shared" si="10"/>
        <v>DI</v>
      </c>
      <c r="AQ29" s="78">
        <f t="shared" si="33"/>
        <v>45986</v>
      </c>
      <c r="AR29" s="85" t="str">
        <f>IF(Invulblad!$D$5="D1",IF(VLOOKUP(MOD(AQ29+12,21),tabel,3)="R","",VLOOKUP(MOD(AQ29+12,21),tabel,3)),IF(Invulblad!$D$5="D2",IF(VLOOKUP(MOD(AQ29+5,21),tabel,3)="R","",VLOOKUP(MOD(AQ29+5,21),tabel,3)),IF(Invulblad!$D$5="D3",IF(VLOOKUP(MOD(AQ29+19,21),tabel,3)="R","",VLOOKUP(MOD(AQ29+19,21),tabel,3)))))</f>
        <v>L</v>
      </c>
      <c r="AT29" s="74" t="str">
        <f t="shared" si="11"/>
        <v>DO</v>
      </c>
      <c r="AU29" s="78">
        <f t="shared" si="34"/>
        <v>46016</v>
      </c>
      <c r="AV29" s="85" t="str">
        <f>IF(Invulblad!$D$5="D1",IF(VLOOKUP(MOD(AU29+12,21),tabel,3)="R","",VLOOKUP(MOD(AU29+12,21),tabel,3)),IF(Invulblad!$D$5="D2",IF(VLOOKUP(MOD(AU29+5,21),tabel,3)="R","",VLOOKUP(MOD(AU29+5,21),tabel,3)),IF(Invulblad!$D$5="D3",IF(VLOOKUP(MOD(AU29+19,21),tabel,3)="R","",VLOOKUP(MOD(AU29+19,21),tabel,3)))))</f>
        <v>V</v>
      </c>
    </row>
    <row r="30" spans="2:48" ht="14.1" customHeight="1" x14ac:dyDescent="0.2">
      <c r="B30" s="74" t="str">
        <f t="shared" si="0"/>
        <v>ZO</v>
      </c>
      <c r="C30" s="78">
        <f t="shared" si="12"/>
        <v>45683</v>
      </c>
      <c r="D30" s="85" t="str">
        <f>IF(Invulblad!$D$5="D1",IF(VLOOKUP(MOD(C30+12,21),tabel,3)="R","",VLOOKUP(MOD(C30+12,21),tabel,3)),IF(Invulblad!$D$5="D2",IF(VLOOKUP(MOD(C30+5,21),tabel,3)="R","",VLOOKUP(MOD(C30+5,21),tabel,3)),IF(Invulblad!$D$5="D3",IF(VLOOKUP(MOD(C30+19,21),tabel,3)="R","",VLOOKUP(MOD(C30+19,21),tabel,3)))))</f>
        <v/>
      </c>
      <c r="E30" s="77"/>
      <c r="F30" s="74" t="str">
        <f t="shared" si="1"/>
        <v>WO</v>
      </c>
      <c r="G30" s="78">
        <f t="shared" si="24"/>
        <v>45714</v>
      </c>
      <c r="H30" s="79" t="str">
        <f>IF(Invulblad!$D$5="D1",IF(VLOOKUP(MOD(G30+12,21),tabel,3)="R","",VLOOKUP(MOD(G30+12,21),tabel,3)),IF(Invulblad!$D$5="D2",IF(VLOOKUP(MOD(G30+5,21),tabel,3)="R","",VLOOKUP(MOD(G30+5,21),tabel,3)),IF(Invulblad!$D$5="D3",IF(VLOOKUP(MOD(G30+19,21),tabel,3)="R","",VLOOKUP(MOD(G30+19,21),tabel,3)))))</f>
        <v>L</v>
      </c>
      <c r="J30" s="74" t="str">
        <f t="shared" si="2"/>
        <v>WO</v>
      </c>
      <c r="K30" s="78">
        <f t="shared" si="25"/>
        <v>45742</v>
      </c>
      <c r="L30" s="85" t="str">
        <f>IF(Invulblad!$D$5="D1",IF(VLOOKUP(MOD(K30+12,21),tabel,3)="R","",VLOOKUP(MOD(K30+12,21),tabel,3)),IF(Invulblad!$D$5="D2",IF(VLOOKUP(MOD(K30+5,21),tabel,3)="R","",VLOOKUP(MOD(K30+5,21),tabel,3)),IF(Invulblad!$D$5="D3",IF(VLOOKUP(MOD(K30+19,21),tabel,3)="R","",VLOOKUP(MOD(K30+19,21),tabel,3)))))</f>
        <v>V</v>
      </c>
      <c r="N30" s="74" t="str">
        <f t="shared" si="3"/>
        <v>ZA</v>
      </c>
      <c r="O30" s="78">
        <f t="shared" si="26"/>
        <v>45773</v>
      </c>
      <c r="P30" s="85" t="str">
        <f>IF(Invulblad!$D$5="D1",IF(VLOOKUP(MOD(O30+12,21),tabel,3)="R","",VLOOKUP(MOD(O30+12,21),tabel,3)),IF(Invulblad!$D$5="D2",IF(VLOOKUP(MOD(O30+5,21),tabel,3)="R","",VLOOKUP(MOD(O30+5,21),tabel,3)),IF(Invulblad!$D$5="D3",IF(VLOOKUP(MOD(O30+19,21),tabel,3)="R","",VLOOKUP(MOD(O30+19,21),tabel,3)))))</f>
        <v/>
      </c>
      <c r="R30" s="74" t="str">
        <f t="shared" si="4"/>
        <v>MA</v>
      </c>
      <c r="S30" s="78">
        <f t="shared" si="27"/>
        <v>45803</v>
      </c>
      <c r="T30" s="85" t="str">
        <f>IF(Invulblad!$D$5="D1",IF(VLOOKUP(MOD(S30+12,21),tabel,3)="R","",VLOOKUP(MOD(S30+12,21),tabel,3)),IF(Invulblad!$D$5="D2",IF(VLOOKUP(MOD(S30+5,21),tabel,3)="R","",VLOOKUP(MOD(S30+5,21),tabel,3)),IF(Invulblad!$D$5="D3",IF(VLOOKUP(MOD(S30+19,21),tabel,3)="R","",VLOOKUP(MOD(S30+19,21),tabel,3)))))</f>
        <v>V</v>
      </c>
      <c r="V30" s="74" t="str">
        <f t="shared" si="5"/>
        <v>DO</v>
      </c>
      <c r="W30" s="78">
        <f t="shared" si="28"/>
        <v>45834</v>
      </c>
      <c r="X30" s="85" t="str">
        <f>IF(Invulblad!$D$5="D1",IF(VLOOKUP(MOD(W30+12,21),tabel,3)="R","",VLOOKUP(MOD(W30+12,21),tabel,3)),IF(Invulblad!$D$5="D2",IF(VLOOKUP(MOD(W30+5,21),tabel,3)="R","",VLOOKUP(MOD(W30+5,21),tabel,3)),IF(Invulblad!$D$5="D3",IF(VLOOKUP(MOD(W30+19,21),tabel,3)="R","",VLOOKUP(MOD(W30+19,21),tabel,3)))))</f>
        <v>N</v>
      </c>
      <c r="Z30" s="74" t="str">
        <f t="shared" si="6"/>
        <v>ZA</v>
      </c>
      <c r="AA30" s="78">
        <f t="shared" si="29"/>
        <v>45864</v>
      </c>
      <c r="AB30" s="85" t="str">
        <f>IF(Invulblad!$D$5="D1",IF(VLOOKUP(MOD(AA30+12,21),tabel,3)="R","",VLOOKUP(MOD(AA30+12,21),tabel,3)),IF(Invulblad!$D$5="D2",IF(VLOOKUP(MOD(AA30+5,21),tabel,3)="R","",VLOOKUP(MOD(AA30+5,21),tabel,3)),IF(Invulblad!$D$5="D3",IF(VLOOKUP(MOD(AA30+19,21),tabel,3)="R","",VLOOKUP(MOD(AA30+19,21),tabel,3)))))</f>
        <v/>
      </c>
      <c r="AD30" s="74" t="str">
        <f t="shared" si="7"/>
        <v>DI</v>
      </c>
      <c r="AE30" s="78">
        <f t="shared" si="30"/>
        <v>45895</v>
      </c>
      <c r="AF30" s="85" t="str">
        <f>IF(Invulblad!$D$5="D1",IF(VLOOKUP(MOD(AE30+12,21),tabel,3)="R","",VLOOKUP(MOD(AE30+12,21),tabel,3)),IF(Invulblad!$D$5="D2",IF(VLOOKUP(MOD(AE30+5,21),tabel,3)="R","",VLOOKUP(MOD(AE30+5,21),tabel,3)),IF(Invulblad!$D$5="D3",IF(VLOOKUP(MOD(AE30+19,21),tabel,3)="R","",VLOOKUP(MOD(AE30+19,21),tabel,3)))))</f>
        <v>N</v>
      </c>
      <c r="AH30" s="74" t="str">
        <f t="shared" si="8"/>
        <v>VR</v>
      </c>
      <c r="AI30" s="78">
        <f t="shared" si="31"/>
        <v>45926</v>
      </c>
      <c r="AJ30" s="85" t="str">
        <f>IF(Invulblad!$D$5="D1",IF(VLOOKUP(MOD(AI30+12,21),tabel,3)="R","",VLOOKUP(MOD(AI30+12,21),tabel,3)),IF(Invulblad!$D$5="D2",IF(VLOOKUP(MOD(AI30+5,21),tabel,3)="R","",VLOOKUP(MOD(AI30+5,21),tabel,3)),IF(Invulblad!$D$5="D3",IF(VLOOKUP(MOD(AI30+19,21),tabel,3)="R","",VLOOKUP(MOD(AI30+19,21),tabel,3)))))</f>
        <v>L</v>
      </c>
      <c r="AL30" s="74" t="str">
        <f t="shared" si="9"/>
        <v>ZO</v>
      </c>
      <c r="AM30" s="78">
        <f t="shared" si="32"/>
        <v>45956</v>
      </c>
      <c r="AN30" s="85" t="str">
        <f>IF(Invulblad!$D$5="D1",IF(VLOOKUP(MOD(AM30+12,21),tabel,3)="R","",VLOOKUP(MOD(AM30+12,21),tabel,3)),IF(Invulblad!$D$5="D2",IF(VLOOKUP(MOD(AM30+5,21),tabel,3)="R","",VLOOKUP(MOD(AM30+5,21),tabel,3)),IF(Invulblad!$D$5="D3",IF(VLOOKUP(MOD(AM30+19,21),tabel,3)="R","",VLOOKUP(MOD(AM30+19,21),tabel,3)))))</f>
        <v/>
      </c>
      <c r="AP30" s="74" t="str">
        <f t="shared" si="10"/>
        <v>WO</v>
      </c>
      <c r="AQ30" s="78">
        <f t="shared" si="33"/>
        <v>45987</v>
      </c>
      <c r="AR30" s="85" t="str">
        <f>IF(Invulblad!$D$5="D1",IF(VLOOKUP(MOD(AQ30+12,21),tabel,3)="R","",VLOOKUP(MOD(AQ30+12,21),tabel,3)),IF(Invulblad!$D$5="D2",IF(VLOOKUP(MOD(AQ30+5,21),tabel,3)="R","",VLOOKUP(MOD(AQ30+5,21),tabel,3)),IF(Invulblad!$D$5="D3",IF(VLOOKUP(MOD(AQ30+19,21),tabel,3)="R","",VLOOKUP(MOD(AQ30+19,21),tabel,3)))))</f>
        <v>L</v>
      </c>
      <c r="AT30" s="74" t="str">
        <f t="shared" si="11"/>
        <v>VR</v>
      </c>
      <c r="AU30" s="78">
        <f t="shared" si="34"/>
        <v>46017</v>
      </c>
      <c r="AV30" s="85" t="str">
        <f>IF(Invulblad!$D$5="D1",IF(VLOOKUP(MOD(AU30+12,21),tabel,3)="R","",VLOOKUP(MOD(AU30+12,21),tabel,3)),IF(Invulblad!$D$5="D2",IF(VLOOKUP(MOD(AU30+5,21),tabel,3)="R","",VLOOKUP(MOD(AU30+5,21),tabel,3)),IF(Invulblad!$D$5="D3",IF(VLOOKUP(MOD(AU30+19,21),tabel,3)="R","",VLOOKUP(MOD(AU30+19,21),tabel,3)))))</f>
        <v>V</v>
      </c>
    </row>
    <row r="31" spans="2:48" ht="14.1" customHeight="1" x14ac:dyDescent="0.2">
      <c r="B31" s="74" t="str">
        <f t="shared" si="0"/>
        <v>MA</v>
      </c>
      <c r="C31" s="78">
        <f t="shared" si="12"/>
        <v>45684</v>
      </c>
      <c r="D31" s="85" t="str">
        <f>IF(Invulblad!$D$5="D1",IF(VLOOKUP(MOD(C31+12,21),tabel,3)="R","",VLOOKUP(MOD(C31+12,21),tabel,3)),IF(Invulblad!$D$5="D2",IF(VLOOKUP(MOD(C31+5,21),tabel,3)="R","",VLOOKUP(MOD(C31+5,21),tabel,3)),IF(Invulblad!$D$5="D3",IF(VLOOKUP(MOD(C31+19,21),tabel,3)="R","",VLOOKUP(MOD(C31+19,21),tabel,3)))))</f>
        <v>N</v>
      </c>
      <c r="E31" s="77"/>
      <c r="F31" s="74" t="str">
        <f t="shared" si="1"/>
        <v>DO</v>
      </c>
      <c r="G31" s="78">
        <f t="shared" si="24"/>
        <v>45715</v>
      </c>
      <c r="H31" s="79" t="str">
        <f>IF(Invulblad!$D$5="D1",IF(VLOOKUP(MOD(G31+12,21),tabel,3)="R","",VLOOKUP(MOD(G31+12,21),tabel,3)),IF(Invulblad!$D$5="D2",IF(VLOOKUP(MOD(G31+5,21),tabel,3)="R","",VLOOKUP(MOD(G31+5,21),tabel,3)),IF(Invulblad!$D$5="D3",IF(VLOOKUP(MOD(G31+19,21),tabel,3)="R","",VLOOKUP(MOD(G31+19,21),tabel,3)))))</f>
        <v>L</v>
      </c>
      <c r="J31" s="74" t="str">
        <f t="shared" si="2"/>
        <v>DO</v>
      </c>
      <c r="K31" s="78">
        <f t="shared" si="25"/>
        <v>45743</v>
      </c>
      <c r="L31" s="85" t="str">
        <f>IF(Invulblad!$D$5="D1",IF(VLOOKUP(MOD(K31+12,21),tabel,3)="R","",VLOOKUP(MOD(K31+12,21),tabel,3)),IF(Invulblad!$D$5="D2",IF(VLOOKUP(MOD(K31+5,21),tabel,3)="R","",VLOOKUP(MOD(K31+5,21),tabel,3)),IF(Invulblad!$D$5="D3",IF(VLOOKUP(MOD(K31+19,21),tabel,3)="R","",VLOOKUP(MOD(K31+19,21),tabel,3)))))</f>
        <v>V</v>
      </c>
      <c r="N31" s="74" t="str">
        <f t="shared" si="3"/>
        <v>ZO</v>
      </c>
      <c r="O31" s="78">
        <f t="shared" si="26"/>
        <v>45774</v>
      </c>
      <c r="P31" s="85" t="str">
        <f>IF(Invulblad!$D$5="D1",IF(VLOOKUP(MOD(O31+12,21),tabel,3)="R","",VLOOKUP(MOD(O31+12,21),tabel,3)),IF(Invulblad!$D$5="D2",IF(VLOOKUP(MOD(O31+5,21),tabel,3)="R","",VLOOKUP(MOD(O31+5,21),tabel,3)),IF(Invulblad!$D$5="D3",IF(VLOOKUP(MOD(O31+19,21),tabel,3)="R","",VLOOKUP(MOD(O31+19,21),tabel,3)))))</f>
        <v/>
      </c>
      <c r="R31" s="74" t="str">
        <f t="shared" si="4"/>
        <v>DI</v>
      </c>
      <c r="S31" s="78">
        <f t="shared" si="27"/>
        <v>45804</v>
      </c>
      <c r="T31" s="85" t="str">
        <f>IF(Invulblad!$D$5="D1",IF(VLOOKUP(MOD(S31+12,21),tabel,3)="R","",VLOOKUP(MOD(S31+12,21),tabel,3)),IF(Invulblad!$D$5="D2",IF(VLOOKUP(MOD(S31+5,21),tabel,3)="R","",VLOOKUP(MOD(S31+5,21),tabel,3)),IF(Invulblad!$D$5="D3",IF(VLOOKUP(MOD(S31+19,21),tabel,3)="R","",VLOOKUP(MOD(S31+19,21),tabel,3)))))</f>
        <v>V</v>
      </c>
      <c r="V31" s="74" t="str">
        <f t="shared" si="5"/>
        <v>VR</v>
      </c>
      <c r="W31" s="78">
        <f t="shared" si="28"/>
        <v>45835</v>
      </c>
      <c r="X31" s="85" t="str">
        <f>IF(Invulblad!$D$5="D1",IF(VLOOKUP(MOD(W31+12,21),tabel,3)="R","",VLOOKUP(MOD(W31+12,21),tabel,3)),IF(Invulblad!$D$5="D2",IF(VLOOKUP(MOD(W31+5,21),tabel,3)="R","",VLOOKUP(MOD(W31+5,21),tabel,3)),IF(Invulblad!$D$5="D3",IF(VLOOKUP(MOD(W31+19,21),tabel,3)="R","",VLOOKUP(MOD(W31+19,21),tabel,3)))))</f>
        <v>N</v>
      </c>
      <c r="Z31" s="74" t="str">
        <f t="shared" si="6"/>
        <v>ZO</v>
      </c>
      <c r="AA31" s="78">
        <f t="shared" si="29"/>
        <v>45865</v>
      </c>
      <c r="AB31" s="85" t="str">
        <f>IF(Invulblad!$D$5="D1",IF(VLOOKUP(MOD(AA31+12,21),tabel,3)="R","",VLOOKUP(MOD(AA31+12,21),tabel,3)),IF(Invulblad!$D$5="D2",IF(VLOOKUP(MOD(AA31+5,21),tabel,3)="R","",VLOOKUP(MOD(AA31+5,21),tabel,3)),IF(Invulblad!$D$5="D3",IF(VLOOKUP(MOD(AA31+19,21),tabel,3)="R","",VLOOKUP(MOD(AA31+19,21),tabel,3)))))</f>
        <v/>
      </c>
      <c r="AD31" s="74" t="str">
        <f t="shared" si="7"/>
        <v>WO</v>
      </c>
      <c r="AE31" s="78">
        <f t="shared" si="30"/>
        <v>45896</v>
      </c>
      <c r="AF31" s="85" t="str">
        <f>IF(Invulblad!$D$5="D1",IF(VLOOKUP(MOD(AE31+12,21),tabel,3)="R","",VLOOKUP(MOD(AE31+12,21),tabel,3)),IF(Invulblad!$D$5="D2",IF(VLOOKUP(MOD(AE31+5,21),tabel,3)="R","",VLOOKUP(MOD(AE31+5,21),tabel,3)),IF(Invulblad!$D$5="D3",IF(VLOOKUP(MOD(AE31+19,21),tabel,3)="R","",VLOOKUP(MOD(AE31+19,21),tabel,3)))))</f>
        <v>N</v>
      </c>
      <c r="AH31" s="74" t="str">
        <f t="shared" si="8"/>
        <v>ZA</v>
      </c>
      <c r="AI31" s="78">
        <f t="shared" si="31"/>
        <v>45927</v>
      </c>
      <c r="AJ31" s="85" t="str">
        <f>IF(Invulblad!$D$5="D1",IF(VLOOKUP(MOD(AI31+12,21),tabel,3)="R","",VLOOKUP(MOD(AI31+12,21),tabel,3)),IF(Invulblad!$D$5="D2",IF(VLOOKUP(MOD(AI31+5,21),tabel,3)="R","",VLOOKUP(MOD(AI31+5,21),tabel,3)),IF(Invulblad!$D$5="D3",IF(VLOOKUP(MOD(AI31+19,21),tabel,3)="R","",VLOOKUP(MOD(AI31+19,21),tabel,3)))))</f>
        <v/>
      </c>
      <c r="AL31" s="74" t="str">
        <f t="shared" si="9"/>
        <v>MA</v>
      </c>
      <c r="AM31" s="78">
        <f t="shared" si="32"/>
        <v>45957</v>
      </c>
      <c r="AN31" s="85" t="str">
        <f>IF(Invulblad!$D$5="D1",IF(VLOOKUP(MOD(AM31+12,21),tabel,3)="R","",VLOOKUP(MOD(AM31+12,21),tabel,3)),IF(Invulblad!$D$5="D2",IF(VLOOKUP(MOD(AM31+5,21),tabel,3)="R","",VLOOKUP(MOD(AM31+5,21),tabel,3)),IF(Invulblad!$D$5="D3",IF(VLOOKUP(MOD(AM31+19,21),tabel,3)="R","",VLOOKUP(MOD(AM31+19,21),tabel,3)))))</f>
        <v>N</v>
      </c>
      <c r="AP31" s="74" t="str">
        <f t="shared" si="10"/>
        <v>DO</v>
      </c>
      <c r="AQ31" s="78">
        <f t="shared" si="33"/>
        <v>45988</v>
      </c>
      <c r="AR31" s="85" t="str">
        <f>IF(Invulblad!$D$5="D1",IF(VLOOKUP(MOD(AQ31+12,21),tabel,3)="R","",VLOOKUP(MOD(AQ31+12,21),tabel,3)),IF(Invulblad!$D$5="D2",IF(VLOOKUP(MOD(AQ31+5,21),tabel,3)="R","",VLOOKUP(MOD(AQ31+5,21),tabel,3)),IF(Invulblad!$D$5="D3",IF(VLOOKUP(MOD(AQ31+19,21),tabel,3)="R","",VLOOKUP(MOD(AQ31+19,21),tabel,3)))))</f>
        <v>L</v>
      </c>
      <c r="AT31" s="74" t="str">
        <f t="shared" si="11"/>
        <v>ZA</v>
      </c>
      <c r="AU31" s="78">
        <f t="shared" si="34"/>
        <v>46018</v>
      </c>
      <c r="AV31" s="85" t="str">
        <f>IF(Invulblad!$D$5="D1",IF(VLOOKUP(MOD(AU31+12,21),tabel,3)="R","",VLOOKUP(MOD(AU31+12,21),tabel,3)),IF(Invulblad!$D$5="D2",IF(VLOOKUP(MOD(AU31+5,21),tabel,3)="R","",VLOOKUP(MOD(AU31+5,21),tabel,3)),IF(Invulblad!$D$5="D3",IF(VLOOKUP(MOD(AU31+19,21),tabel,3)="R","",VLOOKUP(MOD(AU31+19,21),tabel,3)))))</f>
        <v/>
      </c>
    </row>
    <row r="32" spans="2:48" ht="14.1" customHeight="1" x14ac:dyDescent="0.2">
      <c r="B32" s="74" t="str">
        <f t="shared" si="0"/>
        <v>DI</v>
      </c>
      <c r="C32" s="78">
        <f t="shared" si="12"/>
        <v>45685</v>
      </c>
      <c r="D32" s="85" t="str">
        <f>IF(Invulblad!$D$5="D1",IF(VLOOKUP(MOD(C32+12,21),tabel,3)="R","",VLOOKUP(MOD(C32+12,21),tabel,3)),IF(Invulblad!$D$5="D2",IF(VLOOKUP(MOD(C32+5,21),tabel,3)="R","",VLOOKUP(MOD(C32+5,21),tabel,3)),IF(Invulblad!$D$5="D3",IF(VLOOKUP(MOD(C32+19,21),tabel,3)="R","",VLOOKUP(MOD(C32+19,21),tabel,3)))))</f>
        <v>N</v>
      </c>
      <c r="E32" s="77"/>
      <c r="F32" s="74" t="str">
        <f t="shared" si="1"/>
        <v>VR</v>
      </c>
      <c r="G32" s="78">
        <f t="shared" si="24"/>
        <v>45716</v>
      </c>
      <c r="H32" s="79" t="str">
        <f>IF(Invulblad!$D$5="D1",IF(VLOOKUP(MOD(G32+12,21),tabel,3)="R","",VLOOKUP(MOD(G32+12,21),tabel,3)),IF(Invulblad!$D$5="D2",IF(VLOOKUP(MOD(G32+5,21),tabel,3)="R","",VLOOKUP(MOD(G32+5,21),tabel,3)),IF(Invulblad!$D$5="D3",IF(VLOOKUP(MOD(G32+19,21),tabel,3)="R","",VLOOKUP(MOD(G32+19,21),tabel,3)))))</f>
        <v>L</v>
      </c>
      <c r="J32" s="74" t="str">
        <f t="shared" si="2"/>
        <v>VR</v>
      </c>
      <c r="K32" s="78">
        <f t="shared" si="25"/>
        <v>45744</v>
      </c>
      <c r="L32" s="85" t="str">
        <f>IF(Invulblad!$D$5="D1",IF(VLOOKUP(MOD(K32+12,21),tabel,3)="R","",VLOOKUP(MOD(K32+12,21),tabel,3)),IF(Invulblad!$D$5="D2",IF(VLOOKUP(MOD(K32+5,21),tabel,3)="R","",VLOOKUP(MOD(K32+5,21),tabel,3)),IF(Invulblad!$D$5="D3",IF(VLOOKUP(MOD(K32+19,21),tabel,3)="R","",VLOOKUP(MOD(K32+19,21),tabel,3)))))</f>
        <v>V</v>
      </c>
      <c r="N32" s="74" t="str">
        <f t="shared" si="3"/>
        <v>MA</v>
      </c>
      <c r="O32" s="78">
        <f t="shared" si="26"/>
        <v>45775</v>
      </c>
      <c r="P32" s="85" t="str">
        <f>IF(Invulblad!$D$5="D1",IF(VLOOKUP(MOD(O32+12,21),tabel,3)="R","",VLOOKUP(MOD(O32+12,21),tabel,3)),IF(Invulblad!$D$5="D2",IF(VLOOKUP(MOD(O32+5,21),tabel,3)="R","",VLOOKUP(MOD(O32+5,21),tabel,3)),IF(Invulblad!$D$5="D3",IF(VLOOKUP(MOD(O32+19,21),tabel,3)="R","",VLOOKUP(MOD(O32+19,21),tabel,3)))))</f>
        <v>L</v>
      </c>
      <c r="R32" s="74" t="str">
        <f t="shared" si="4"/>
        <v>WO</v>
      </c>
      <c r="S32" s="78">
        <f t="shared" si="27"/>
        <v>45805</v>
      </c>
      <c r="T32" s="85" t="str">
        <f>IF(Invulblad!$D$5="D1",IF(VLOOKUP(MOD(S32+12,21),tabel,3)="R","",VLOOKUP(MOD(S32+12,21),tabel,3)),IF(Invulblad!$D$5="D2",IF(VLOOKUP(MOD(S32+5,21),tabel,3)="R","",VLOOKUP(MOD(S32+5,21),tabel,3)),IF(Invulblad!$D$5="D3",IF(VLOOKUP(MOD(S32+19,21),tabel,3)="R","",VLOOKUP(MOD(S32+19,21),tabel,3)))))</f>
        <v>V</v>
      </c>
      <c r="V32" s="74" t="str">
        <f t="shared" si="5"/>
        <v>ZA</v>
      </c>
      <c r="W32" s="78">
        <f t="shared" si="28"/>
        <v>45836</v>
      </c>
      <c r="X32" s="85" t="str">
        <f>IF(Invulblad!$D$5="D1",IF(VLOOKUP(MOD(W32+12,21),tabel,3)="R","",VLOOKUP(MOD(W32+12,21),tabel,3)),IF(Invulblad!$D$5="D2",IF(VLOOKUP(MOD(W32+5,21),tabel,3)="R","",VLOOKUP(MOD(W32+5,21),tabel,3)),IF(Invulblad!$D$5="D3",IF(VLOOKUP(MOD(W32+19,21),tabel,3)="R","",VLOOKUP(MOD(W32+19,21),tabel,3)))))</f>
        <v/>
      </c>
      <c r="Z32" s="74" t="str">
        <f t="shared" si="6"/>
        <v>MA</v>
      </c>
      <c r="AA32" s="78">
        <f t="shared" si="29"/>
        <v>45866</v>
      </c>
      <c r="AB32" s="85" t="str">
        <f>IF(Invulblad!$D$5="D1",IF(VLOOKUP(MOD(AA32+12,21),tabel,3)="R","",VLOOKUP(MOD(AA32+12,21),tabel,3)),IF(Invulblad!$D$5="D2",IF(VLOOKUP(MOD(AA32+5,21),tabel,3)="R","",VLOOKUP(MOD(AA32+5,21),tabel,3)),IF(Invulblad!$D$5="D3",IF(VLOOKUP(MOD(AA32+19,21),tabel,3)="R","",VLOOKUP(MOD(AA32+19,21),tabel,3)))))</f>
        <v>V</v>
      </c>
      <c r="AD32" s="74" t="str">
        <f t="shared" si="7"/>
        <v>DO</v>
      </c>
      <c r="AE32" s="78">
        <f t="shared" si="30"/>
        <v>45897</v>
      </c>
      <c r="AF32" s="85" t="str">
        <f>IF(Invulblad!$D$5="D1",IF(VLOOKUP(MOD(AE32+12,21),tabel,3)="R","",VLOOKUP(MOD(AE32+12,21),tabel,3)),IF(Invulblad!$D$5="D2",IF(VLOOKUP(MOD(AE32+5,21),tabel,3)="R","",VLOOKUP(MOD(AE32+5,21),tabel,3)),IF(Invulblad!$D$5="D3",IF(VLOOKUP(MOD(AE32+19,21),tabel,3)="R","",VLOOKUP(MOD(AE32+19,21),tabel,3)))))</f>
        <v>N</v>
      </c>
      <c r="AH32" s="74" t="str">
        <f t="shared" si="8"/>
        <v>ZO</v>
      </c>
      <c r="AI32" s="78">
        <f t="shared" si="31"/>
        <v>45928</v>
      </c>
      <c r="AJ32" s="85" t="str">
        <f>IF(Invulblad!$D$5="D1",IF(VLOOKUP(MOD(AI32+12,21),tabel,3)="R","",VLOOKUP(MOD(AI32+12,21),tabel,3)),IF(Invulblad!$D$5="D2",IF(VLOOKUP(MOD(AI32+5,21),tabel,3)="R","",VLOOKUP(MOD(AI32+5,21),tabel,3)),IF(Invulblad!$D$5="D3",IF(VLOOKUP(MOD(AI32+19,21),tabel,3)="R","",VLOOKUP(MOD(AI32+19,21),tabel,3)))))</f>
        <v/>
      </c>
      <c r="AL32" s="74" t="str">
        <f t="shared" si="9"/>
        <v>DI</v>
      </c>
      <c r="AM32" s="78">
        <f t="shared" si="32"/>
        <v>45958</v>
      </c>
      <c r="AN32" s="85" t="str">
        <f>IF(Invulblad!$D$5="D1",IF(VLOOKUP(MOD(AM32+12,21),tabel,3)="R","",VLOOKUP(MOD(AM32+12,21),tabel,3)),IF(Invulblad!$D$5="D2",IF(VLOOKUP(MOD(AM32+5,21),tabel,3)="R","",VLOOKUP(MOD(AM32+5,21),tabel,3)),IF(Invulblad!$D$5="D3",IF(VLOOKUP(MOD(AM32+19,21),tabel,3)="R","",VLOOKUP(MOD(AM32+19,21),tabel,3)))))</f>
        <v>N</v>
      </c>
      <c r="AP32" s="74" t="str">
        <f t="shared" si="10"/>
        <v>VR</v>
      </c>
      <c r="AQ32" s="78">
        <f t="shared" si="33"/>
        <v>45989</v>
      </c>
      <c r="AR32" s="85" t="str">
        <f>IF(Invulblad!$D$5="D1",IF(VLOOKUP(MOD(AQ32+12,21),tabel,3)="R","",VLOOKUP(MOD(AQ32+12,21),tabel,3)),IF(Invulblad!$D$5="D2",IF(VLOOKUP(MOD(AQ32+5,21),tabel,3)="R","",VLOOKUP(MOD(AQ32+5,21),tabel,3)),IF(Invulblad!$D$5="D3",IF(VLOOKUP(MOD(AQ32+19,21),tabel,3)="R","",VLOOKUP(MOD(AQ32+19,21),tabel,3)))))</f>
        <v>L</v>
      </c>
      <c r="AT32" s="74" t="str">
        <f t="shared" si="11"/>
        <v>ZO</v>
      </c>
      <c r="AU32" s="78">
        <f t="shared" si="34"/>
        <v>46019</v>
      </c>
      <c r="AV32" s="85" t="str">
        <f>IF(Invulblad!$D$5="D1",IF(VLOOKUP(MOD(AU32+12,21),tabel,3)="R","",VLOOKUP(MOD(AU32+12,21),tabel,3)),IF(Invulblad!$D$5="D2",IF(VLOOKUP(MOD(AU32+5,21),tabel,3)="R","",VLOOKUP(MOD(AU32+5,21),tabel,3)),IF(Invulblad!$D$5="D3",IF(VLOOKUP(MOD(AU32+19,21),tabel,3)="R","",VLOOKUP(MOD(AU32+19,21),tabel,3)))))</f>
        <v/>
      </c>
    </row>
    <row r="33" spans="2:48" ht="14.1" customHeight="1" x14ac:dyDescent="0.2">
      <c r="B33" s="74" t="str">
        <f t="shared" si="0"/>
        <v>WO</v>
      </c>
      <c r="C33" s="78">
        <f t="shared" si="12"/>
        <v>45686</v>
      </c>
      <c r="D33" s="85" t="str">
        <f>IF(Invulblad!$D$5="D1",IF(VLOOKUP(MOD(C33+12,21),tabel,3)="R","",VLOOKUP(MOD(C33+12,21),tabel,3)),IF(Invulblad!$D$5="D2",IF(VLOOKUP(MOD(C33+5,21),tabel,3)="R","",VLOOKUP(MOD(C33+5,21),tabel,3)),IF(Invulblad!$D$5="D3",IF(VLOOKUP(MOD(C33+19,21),tabel,3)="R","",VLOOKUP(MOD(C33+19,21),tabel,3)))))</f>
        <v>N</v>
      </c>
      <c r="E33" s="77"/>
      <c r="F33" s="74" t="str">
        <f>IF(MOD(ingave!$G$3,4),"",VLOOKUP(MOD(G33+12,28),tabel,2,0))</f>
        <v/>
      </c>
      <c r="G33" s="78" t="str">
        <f>IF(MOD(ingave!$G$3,4),"",G32+1)</f>
        <v/>
      </c>
      <c r="H33" s="79" t="str">
        <f>IF(MOD(ingave!G3,4),"",IF(Invulblad!$D$5="D1",VLOOKUP(MOD(G33+12,21),tabel,3),IF(Invulblad!$D$5="D2",VLOOKUP(MOD(G33+5,21),tabel,3),IF(Invulblad!$D$5="D3",VLOOKUP(MOD(G33+19,21),tabel,3),))))</f>
        <v/>
      </c>
      <c r="J33" s="74" t="str">
        <f t="shared" si="2"/>
        <v>ZA</v>
      </c>
      <c r="K33" s="78">
        <f t="shared" si="25"/>
        <v>45745</v>
      </c>
      <c r="L33" s="85" t="str">
        <f>IF(Invulblad!$D$5="D1",IF(VLOOKUP(MOD(K33+12,21),tabel,3)="R","",VLOOKUP(MOD(K33+12,21),tabel,3)),IF(Invulblad!$D$5="D2",IF(VLOOKUP(MOD(K33+5,21),tabel,3)="R","",VLOOKUP(MOD(K33+5,21),tabel,3)),IF(Invulblad!$D$5="D3",IF(VLOOKUP(MOD(K33+19,21),tabel,3)="R","",VLOOKUP(MOD(K33+19,21),tabel,3)))))</f>
        <v/>
      </c>
      <c r="N33" s="74" t="str">
        <f t="shared" si="3"/>
        <v>DI</v>
      </c>
      <c r="O33" s="78">
        <f t="shared" si="26"/>
        <v>45776</v>
      </c>
      <c r="P33" s="85" t="str">
        <f>IF(Invulblad!$D$5="D1",IF(VLOOKUP(MOD(O33+12,21),tabel,3)="R","",VLOOKUP(MOD(O33+12,21),tabel,3)),IF(Invulblad!$D$5="D2",IF(VLOOKUP(MOD(O33+5,21),tabel,3)="R","",VLOOKUP(MOD(O33+5,21),tabel,3)),IF(Invulblad!$D$5="D3",IF(VLOOKUP(MOD(O33+19,21),tabel,3)="R","",VLOOKUP(MOD(O33+19,21),tabel,3)))))</f>
        <v>L</v>
      </c>
      <c r="R33" s="74" t="str">
        <f t="shared" si="4"/>
        <v>DO</v>
      </c>
      <c r="S33" s="78">
        <f t="shared" si="27"/>
        <v>45806</v>
      </c>
      <c r="T33" s="85" t="str">
        <f>IF(Invulblad!$D$5="D1",IF(VLOOKUP(MOD(S33+12,21),tabel,3)="R","",VLOOKUP(MOD(S33+12,21),tabel,3)),IF(Invulblad!$D$5="D2",IF(VLOOKUP(MOD(S33+5,21),tabel,3)="R","",VLOOKUP(MOD(S33+5,21),tabel,3)),IF(Invulblad!$D$5="D3",IF(VLOOKUP(MOD(S33+19,21),tabel,3)="R","",VLOOKUP(MOD(S33+19,21),tabel,3)))))</f>
        <v>V</v>
      </c>
      <c r="V33" s="74" t="str">
        <f t="shared" si="5"/>
        <v>ZO</v>
      </c>
      <c r="W33" s="78">
        <f t="shared" si="28"/>
        <v>45837</v>
      </c>
      <c r="X33" s="85" t="str">
        <f>IF(Invulblad!$D$5="D1",IF(VLOOKUP(MOD(W33+12,21),tabel,3)="R","",VLOOKUP(MOD(W33+12,21),tabel,3)),IF(Invulblad!$D$5="D2",IF(VLOOKUP(MOD(W33+5,21),tabel,3)="R","",VLOOKUP(MOD(W33+5,21),tabel,3)),IF(Invulblad!$D$5="D3",IF(VLOOKUP(MOD(W33+19,21),tabel,3)="R","",VLOOKUP(MOD(W33+19,21),tabel,3)))))</f>
        <v/>
      </c>
      <c r="Z33" s="74" t="str">
        <f t="shared" si="6"/>
        <v>DI</v>
      </c>
      <c r="AA33" s="78">
        <f t="shared" si="29"/>
        <v>45867</v>
      </c>
      <c r="AB33" s="85" t="str">
        <f>IF(Invulblad!$D$5="D1",IF(VLOOKUP(MOD(AA33+12,21),tabel,3)="R","",VLOOKUP(MOD(AA33+12,21),tabel,3)),IF(Invulblad!$D$5="D2",IF(VLOOKUP(MOD(AA33+5,21),tabel,3)="R","",VLOOKUP(MOD(AA33+5,21),tabel,3)),IF(Invulblad!$D$5="D3",IF(VLOOKUP(MOD(AA33+19,21),tabel,3)="R","",VLOOKUP(MOD(AA33+19,21),tabel,3)))))</f>
        <v>V</v>
      </c>
      <c r="AD33" s="74" t="str">
        <f t="shared" si="7"/>
        <v>VR</v>
      </c>
      <c r="AE33" s="78">
        <f t="shared" si="30"/>
        <v>45898</v>
      </c>
      <c r="AF33" s="85" t="str">
        <f>IF(Invulblad!$D$5="D1",IF(VLOOKUP(MOD(AE33+12,21),tabel,3)="R","",VLOOKUP(MOD(AE33+12,21),tabel,3)),IF(Invulblad!$D$5="D2",IF(VLOOKUP(MOD(AE33+5,21),tabel,3)="R","",VLOOKUP(MOD(AE33+5,21),tabel,3)),IF(Invulblad!$D$5="D3",IF(VLOOKUP(MOD(AE33+19,21),tabel,3)="R","",VLOOKUP(MOD(AE33+19,21),tabel,3)))))</f>
        <v>N</v>
      </c>
      <c r="AH33" s="74" t="str">
        <f t="shared" si="8"/>
        <v>MA</v>
      </c>
      <c r="AI33" s="78">
        <f t="shared" si="31"/>
        <v>45929</v>
      </c>
      <c r="AJ33" s="85" t="str">
        <f>IF(Invulblad!$D$5="D1",IF(VLOOKUP(MOD(AI33+12,21),tabel,3)="R","",VLOOKUP(MOD(AI33+12,21),tabel,3)),IF(Invulblad!$D$5="D2",IF(VLOOKUP(MOD(AI33+5,21),tabel,3)="R","",VLOOKUP(MOD(AI33+5,21),tabel,3)),IF(Invulblad!$D$5="D3",IF(VLOOKUP(MOD(AI33+19,21),tabel,3)="R","",VLOOKUP(MOD(AI33+19,21),tabel,3)))))</f>
        <v>V</v>
      </c>
      <c r="AL33" s="74" t="str">
        <f t="shared" si="9"/>
        <v>WO</v>
      </c>
      <c r="AM33" s="78">
        <f t="shared" si="32"/>
        <v>45959</v>
      </c>
      <c r="AN33" s="85" t="str">
        <f>IF(Invulblad!$D$5="D1",IF(VLOOKUP(MOD(AM33+12,21),tabel,3)="R","",VLOOKUP(MOD(AM33+12,21),tabel,3)),IF(Invulblad!$D$5="D2",IF(VLOOKUP(MOD(AM33+5,21),tabel,3)="R","",VLOOKUP(MOD(AM33+5,21),tabel,3)),IF(Invulblad!$D$5="D3",IF(VLOOKUP(MOD(AM33+19,21),tabel,3)="R","",VLOOKUP(MOD(AM33+19,21),tabel,3)))))</f>
        <v>N</v>
      </c>
      <c r="AP33" s="74" t="str">
        <f t="shared" si="10"/>
        <v>ZA</v>
      </c>
      <c r="AQ33" s="78">
        <f t="shared" si="33"/>
        <v>45990</v>
      </c>
      <c r="AR33" s="85" t="str">
        <f>IF(Invulblad!$D$5="D1",IF(VLOOKUP(MOD(AQ33+12,21),tabel,3)="R","",VLOOKUP(MOD(AQ33+12,21),tabel,3)),IF(Invulblad!$D$5="D2",IF(VLOOKUP(MOD(AQ33+5,21),tabel,3)="R","",VLOOKUP(MOD(AQ33+5,21),tabel,3)),IF(Invulblad!$D$5="D3",IF(VLOOKUP(MOD(AQ33+19,21),tabel,3)="R","",VLOOKUP(MOD(AQ33+19,21),tabel,3)))))</f>
        <v/>
      </c>
      <c r="AT33" s="74" t="str">
        <f t="shared" si="11"/>
        <v>MA</v>
      </c>
      <c r="AU33" s="78">
        <f t="shared" si="34"/>
        <v>46020</v>
      </c>
      <c r="AV33" s="85" t="str">
        <f>IF(Invulblad!$D$5="D1",IF(VLOOKUP(MOD(AU33+12,21),tabel,3)="R","",VLOOKUP(MOD(AU33+12,21),tabel,3)),IF(Invulblad!$D$5="D2",IF(VLOOKUP(MOD(AU33+5,21),tabel,3)="R","",VLOOKUP(MOD(AU33+5,21),tabel,3)),IF(Invulblad!$D$5="D3",IF(VLOOKUP(MOD(AU33+19,21),tabel,3)="R","",VLOOKUP(MOD(AU33+19,21),tabel,3)))))</f>
        <v>N</v>
      </c>
    </row>
    <row r="34" spans="2:48" ht="14.1" customHeight="1" x14ac:dyDescent="0.2">
      <c r="B34" s="74" t="str">
        <f t="shared" si="0"/>
        <v>DO</v>
      </c>
      <c r="C34" s="78">
        <f t="shared" si="12"/>
        <v>45687</v>
      </c>
      <c r="D34" s="85" t="str">
        <f>IF(Invulblad!$D$5="D1",IF(VLOOKUP(MOD(C34+12,21),tabel,3)="R","",VLOOKUP(MOD(C34+12,21),tabel,3)),IF(Invulblad!$D$5="D2",IF(VLOOKUP(MOD(C34+5,21),tabel,3)="R","",VLOOKUP(MOD(C34+5,21),tabel,3)),IF(Invulblad!$D$5="D3",IF(VLOOKUP(MOD(C34+19,21),tabel,3)="R","",VLOOKUP(MOD(C34+19,21),tabel,3)))))</f>
        <v>N</v>
      </c>
      <c r="E34" s="77"/>
      <c r="F34" s="74"/>
      <c r="G34" s="78"/>
      <c r="H34" s="79"/>
      <c r="J34" s="74" t="str">
        <f t="shared" si="2"/>
        <v>ZO</v>
      </c>
      <c r="K34" s="78">
        <f t="shared" si="25"/>
        <v>45746</v>
      </c>
      <c r="L34" s="85" t="str">
        <f>IF(Invulblad!$D$5="D1",IF(VLOOKUP(MOD(K34+12,21),tabel,3)="R","",VLOOKUP(MOD(K34+12,21),tabel,3)),IF(Invulblad!$D$5="D2",IF(VLOOKUP(MOD(K34+5,21),tabel,3)="R","",VLOOKUP(MOD(K34+5,21),tabel,3)),IF(Invulblad!$D$5="D3",IF(VLOOKUP(MOD(K34+19,21),tabel,3)="R","",VLOOKUP(MOD(K34+19,21),tabel,3)))))</f>
        <v/>
      </c>
      <c r="N34" s="74" t="str">
        <f t="shared" si="3"/>
        <v>WO</v>
      </c>
      <c r="O34" s="78">
        <f t="shared" si="26"/>
        <v>45777</v>
      </c>
      <c r="P34" s="85" t="str">
        <f>IF(Invulblad!$D$5="D1",IF(VLOOKUP(MOD(O34+12,21),tabel,3)="R","",VLOOKUP(MOD(O34+12,21),tabel,3)),IF(Invulblad!$D$5="D2",IF(VLOOKUP(MOD(O34+5,21),tabel,3)="R","",VLOOKUP(MOD(O34+5,21),tabel,3)),IF(Invulblad!$D$5="D3",IF(VLOOKUP(MOD(O34+19,21),tabel,3)="R","",VLOOKUP(MOD(O34+19,21),tabel,3)))))</f>
        <v>L</v>
      </c>
      <c r="R34" s="74" t="str">
        <f t="shared" si="4"/>
        <v>VR</v>
      </c>
      <c r="S34" s="78">
        <f t="shared" si="27"/>
        <v>45807</v>
      </c>
      <c r="T34" s="85" t="str">
        <f>IF(Invulblad!$D$5="D1",IF(VLOOKUP(MOD(S34+12,21),tabel,3)="R","",VLOOKUP(MOD(S34+12,21),tabel,3)),IF(Invulblad!$D$5="D2",IF(VLOOKUP(MOD(S34+5,21),tabel,3)="R","",VLOOKUP(MOD(S34+5,21),tabel,3)),IF(Invulblad!$D$5="D3",IF(VLOOKUP(MOD(S34+19,21),tabel,3)="R","",VLOOKUP(MOD(S34+19,21),tabel,3)))))</f>
        <v>V</v>
      </c>
      <c r="V34" s="74" t="str">
        <f t="shared" si="5"/>
        <v>MA</v>
      </c>
      <c r="W34" s="78">
        <f t="shared" si="28"/>
        <v>45838</v>
      </c>
      <c r="X34" s="85" t="str">
        <f>IF(Invulblad!$D$5="D1",IF(VLOOKUP(MOD(W34+12,21),tabel,3)="R","",VLOOKUP(MOD(W34+12,21),tabel,3)),IF(Invulblad!$D$5="D2",IF(VLOOKUP(MOD(W34+5,21),tabel,3)="R","",VLOOKUP(MOD(W34+5,21),tabel,3)),IF(Invulblad!$D$5="D3",IF(VLOOKUP(MOD(W34+19,21),tabel,3)="R","",VLOOKUP(MOD(W34+19,21),tabel,3)))))</f>
        <v>L</v>
      </c>
      <c r="Z34" s="74" t="str">
        <f t="shared" si="6"/>
        <v>WO</v>
      </c>
      <c r="AA34" s="78">
        <f t="shared" si="29"/>
        <v>45868</v>
      </c>
      <c r="AB34" s="85" t="str">
        <f>IF(Invulblad!$D$5="D1",IF(VLOOKUP(MOD(AA34+12,21),tabel,3)="R","",VLOOKUP(MOD(AA34+12,21),tabel,3)),IF(Invulblad!$D$5="D2",IF(VLOOKUP(MOD(AA34+5,21),tabel,3)="R","",VLOOKUP(MOD(AA34+5,21),tabel,3)),IF(Invulblad!$D$5="D3",IF(VLOOKUP(MOD(AA34+19,21),tabel,3)="R","",VLOOKUP(MOD(AA34+19,21),tabel,3)))))</f>
        <v>V</v>
      </c>
      <c r="AD34" s="74" t="str">
        <f t="shared" si="7"/>
        <v>ZA</v>
      </c>
      <c r="AE34" s="78">
        <f t="shared" si="30"/>
        <v>45899</v>
      </c>
      <c r="AF34" s="85" t="str">
        <f>IF(Invulblad!$D$5="D1",IF(VLOOKUP(MOD(AE34+12,21),tabel,3)="R","",VLOOKUP(MOD(AE34+12,21),tabel,3)),IF(Invulblad!$D$5="D2",IF(VLOOKUP(MOD(AE34+5,21),tabel,3)="R","",VLOOKUP(MOD(AE34+5,21),tabel,3)),IF(Invulblad!$D$5="D3",IF(VLOOKUP(MOD(AE34+19,21),tabel,3)="R","",VLOOKUP(MOD(AE34+19,21),tabel,3)))))</f>
        <v/>
      </c>
      <c r="AH34" s="74" t="str">
        <f t="shared" si="8"/>
        <v>DI</v>
      </c>
      <c r="AI34" s="78">
        <f t="shared" si="31"/>
        <v>45930</v>
      </c>
      <c r="AJ34" s="85" t="str">
        <f>IF(Invulblad!$D$5="D1",IF(VLOOKUP(MOD(AI34+12,21),tabel,3)="R","",VLOOKUP(MOD(AI34+12,21),tabel,3)),IF(Invulblad!$D$5="D2",IF(VLOOKUP(MOD(AI34+5,21),tabel,3)="R","",VLOOKUP(MOD(AI34+5,21),tabel,3)),IF(Invulblad!$D$5="D3",IF(VLOOKUP(MOD(AI34+19,21),tabel,3)="R","",VLOOKUP(MOD(AI34+19,21),tabel,3)))))</f>
        <v>V</v>
      </c>
      <c r="AL34" s="74" t="str">
        <f t="shared" si="9"/>
        <v>DO</v>
      </c>
      <c r="AM34" s="78">
        <f t="shared" si="32"/>
        <v>45960</v>
      </c>
      <c r="AN34" s="85" t="str">
        <f>IF(Invulblad!$D$5="D1",IF(VLOOKUP(MOD(AM34+12,21),tabel,3)="R","",VLOOKUP(MOD(AM34+12,21),tabel,3)),IF(Invulblad!$D$5="D2",IF(VLOOKUP(MOD(AM34+5,21),tabel,3)="R","",VLOOKUP(MOD(AM34+5,21),tabel,3)),IF(Invulblad!$D$5="D3",IF(VLOOKUP(MOD(AM34+19,21),tabel,3)="R","",VLOOKUP(MOD(AM34+19,21),tabel,3)))))</f>
        <v>N</v>
      </c>
      <c r="AP34" s="74" t="str">
        <f t="shared" si="10"/>
        <v>ZO</v>
      </c>
      <c r="AQ34" s="78">
        <f t="shared" si="33"/>
        <v>45991</v>
      </c>
      <c r="AR34" s="85" t="str">
        <f>IF(Invulblad!$D$5="D1",IF(VLOOKUP(MOD(AQ34+12,21),tabel,3)="R","",VLOOKUP(MOD(AQ34+12,21),tabel,3)),IF(Invulblad!$D$5="D2",IF(VLOOKUP(MOD(AQ34+5,21),tabel,3)="R","",VLOOKUP(MOD(AQ34+5,21),tabel,3)),IF(Invulblad!$D$5="D3",IF(VLOOKUP(MOD(AQ34+19,21),tabel,3)="R","",VLOOKUP(MOD(AQ34+19,21),tabel,3)))))</f>
        <v/>
      </c>
      <c r="AT34" s="74" t="str">
        <f t="shared" si="11"/>
        <v>DI</v>
      </c>
      <c r="AU34" s="78">
        <f t="shared" si="34"/>
        <v>46021</v>
      </c>
      <c r="AV34" s="85" t="str">
        <f>IF(Invulblad!$D$5="D1",IF(VLOOKUP(MOD(AU34+12,21),tabel,3)="R","",VLOOKUP(MOD(AU34+12,21),tabel,3)),IF(Invulblad!$D$5="D2",IF(VLOOKUP(MOD(AU34+5,21),tabel,3)="R","",VLOOKUP(MOD(AU34+5,21),tabel,3)),IF(Invulblad!$D$5="D3",IF(VLOOKUP(MOD(AU34+19,21),tabel,3)="R","",VLOOKUP(MOD(AU34+19,21),tabel,3)))))</f>
        <v>N</v>
      </c>
    </row>
    <row r="35" spans="2:48" ht="14.1" customHeight="1" thickBot="1" x14ac:dyDescent="0.25">
      <c r="B35" s="82" t="str">
        <f t="shared" si="0"/>
        <v>VR</v>
      </c>
      <c r="C35" s="80">
        <f t="shared" si="12"/>
        <v>45688</v>
      </c>
      <c r="D35" s="85" t="str">
        <f>IF(Invulblad!$D$5="D1",IF(VLOOKUP(MOD(C35+12,21),tabel,3)="R","",VLOOKUP(MOD(C35+12,21),tabel,3)),IF(Invulblad!$D$5="D2",IF(VLOOKUP(MOD(C35+5,21),tabel,3)="R","",VLOOKUP(MOD(C35+5,21),tabel,3)),IF(Invulblad!$D$5="D3",IF(VLOOKUP(MOD(C35+19,21),tabel,3)="R","",VLOOKUP(MOD(C35+19,21),tabel,3)))))</f>
        <v>N</v>
      </c>
      <c r="E35" s="77"/>
      <c r="F35" s="82"/>
      <c r="G35" s="80"/>
      <c r="H35" s="81"/>
      <c r="J35" s="82" t="str">
        <f t="shared" si="2"/>
        <v>MA</v>
      </c>
      <c r="K35" s="80">
        <f t="shared" si="25"/>
        <v>45747</v>
      </c>
      <c r="L35" s="85" t="str">
        <f>IF(Invulblad!$D$5="D1",IF(VLOOKUP(MOD(K35+12,21),tabel,3)="R","",VLOOKUP(MOD(K35+12,21),tabel,3)),IF(Invulblad!$D$5="D2",IF(VLOOKUP(MOD(K35+5,21),tabel,3)="R","",VLOOKUP(MOD(K35+5,21),tabel,3)),IF(Invulblad!$D$5="D3",IF(VLOOKUP(MOD(K35+19,21),tabel,3)="R","",VLOOKUP(MOD(K35+19,21),tabel,3)))))</f>
        <v>N</v>
      </c>
      <c r="N35" s="82"/>
      <c r="O35" s="80"/>
      <c r="P35" s="81"/>
      <c r="R35" s="82" t="str">
        <f t="shared" si="4"/>
        <v>ZA</v>
      </c>
      <c r="S35" s="80">
        <f t="shared" si="27"/>
        <v>45808</v>
      </c>
      <c r="T35" s="85" t="str">
        <f>IF(Invulblad!$D$5="D1",IF(VLOOKUP(MOD(S35+12,21),tabel,3)="R","",VLOOKUP(MOD(S35+12,21),tabel,3)),IF(Invulblad!$D$5="D2",IF(VLOOKUP(MOD(S35+5,21),tabel,3)="R","",VLOOKUP(MOD(S35+5,21),tabel,3)),IF(Invulblad!$D$5="D3",IF(VLOOKUP(MOD(S35+19,21),tabel,3)="R","",VLOOKUP(MOD(S35+19,21),tabel,3)))))</f>
        <v/>
      </c>
      <c r="V35" s="82"/>
      <c r="W35" s="80"/>
      <c r="X35" s="81"/>
      <c r="Z35" s="82" t="str">
        <f t="shared" si="6"/>
        <v>DO</v>
      </c>
      <c r="AA35" s="80">
        <f t="shared" si="29"/>
        <v>45869</v>
      </c>
      <c r="AB35" s="85" t="str">
        <f>IF(Invulblad!$D$5="D1",IF(VLOOKUP(MOD(AA35+12,21),tabel,3)="R","",VLOOKUP(MOD(AA35+12,21),tabel,3)),IF(Invulblad!$D$5="D2",IF(VLOOKUP(MOD(AA35+5,21),tabel,3)="R","",VLOOKUP(MOD(AA35+5,21),tabel,3)),IF(Invulblad!$D$5="D3",IF(VLOOKUP(MOD(AA35+19,21),tabel,3)="R","",VLOOKUP(MOD(AA35+19,21),tabel,3)))))</f>
        <v>V</v>
      </c>
      <c r="AD35" s="82" t="str">
        <f t="shared" si="7"/>
        <v>ZO</v>
      </c>
      <c r="AE35" s="80">
        <f t="shared" si="30"/>
        <v>45900</v>
      </c>
      <c r="AF35" s="85" t="str">
        <f>IF(Invulblad!$D$5="D1",IF(VLOOKUP(MOD(AE35+12,21),tabel,3)="R","",VLOOKUP(MOD(AE35+12,21),tabel,3)),IF(Invulblad!$D$5="D2",IF(VLOOKUP(MOD(AE35+5,21),tabel,3)="R","",VLOOKUP(MOD(AE35+5,21),tabel,3)),IF(Invulblad!$D$5="D3",IF(VLOOKUP(MOD(AE35+19,21),tabel,3)="R","",VLOOKUP(MOD(AE35+19,21),tabel,3)))))</f>
        <v/>
      </c>
      <c r="AH35" s="82"/>
      <c r="AI35" s="80"/>
      <c r="AJ35" s="80"/>
      <c r="AL35" s="82" t="str">
        <f t="shared" si="9"/>
        <v>VR</v>
      </c>
      <c r="AM35" s="80">
        <f t="shared" si="32"/>
        <v>45961</v>
      </c>
      <c r="AN35" s="85" t="str">
        <f>IF(Invulblad!$D$5="D1",IF(VLOOKUP(MOD(AM35+12,21),tabel,3)="R","",VLOOKUP(MOD(AM35+12,21),tabel,3)),IF(Invulblad!$D$5="D2",IF(VLOOKUP(MOD(AM35+5,21),tabel,3)="R","",VLOOKUP(MOD(AM35+5,21),tabel,3)),IF(Invulblad!$D$5="D3",IF(VLOOKUP(MOD(AM35+19,21),tabel,3)="R","",VLOOKUP(MOD(AM35+19,21),tabel,3)))))</f>
        <v>N</v>
      </c>
      <c r="AP35" s="82"/>
      <c r="AQ35" s="80"/>
      <c r="AR35" s="81"/>
      <c r="AT35" s="82" t="str">
        <f t="shared" si="11"/>
        <v>WO</v>
      </c>
      <c r="AU35" s="80">
        <f t="shared" si="34"/>
        <v>46022</v>
      </c>
      <c r="AV35" s="85" t="str">
        <f>IF(Invulblad!$D$5="D1",IF(VLOOKUP(MOD(AU35+12,21),tabel,3)="R","",VLOOKUP(MOD(AU35+12,21),tabel,3)),IF(Invulblad!$D$5="D2",IF(VLOOKUP(MOD(AU35+5,21),tabel,3)="R","",VLOOKUP(MOD(AU35+5,21),tabel,3)),IF(Invulblad!$D$5="D3",IF(VLOOKUP(MOD(AU35+19,21),tabel,3)="R","",VLOOKUP(MOD(AU35+19,21),tabel,3)))))</f>
        <v>N</v>
      </c>
    </row>
    <row r="36" spans="2:48" x14ac:dyDescent="0.2"/>
  </sheetData>
  <sheetProtection algorithmName="SHA-256" hashValue="Jf6CHH7eL9ZDaxzxU9C5iIx5DghKkq5JC1SUAqEDt9k=" saltValue="tTahMf6nGD08AmkOjeJ5tA==" spinCount="100000" sheet="1" objects="1" scenarios="1" selectLockedCells="1" selectUnlockedCells="1"/>
  <mergeCells count="16">
    <mergeCell ref="V2:AB2"/>
    <mergeCell ref="V1:AB1"/>
    <mergeCell ref="F4:H4"/>
    <mergeCell ref="J4:L4"/>
    <mergeCell ref="N4:P4"/>
    <mergeCell ref="Z4:AB4"/>
    <mergeCell ref="AS3:AV3"/>
    <mergeCell ref="A3:E3"/>
    <mergeCell ref="B4:D4"/>
    <mergeCell ref="AL4:AN4"/>
    <mergeCell ref="AP4:AR4"/>
    <mergeCell ref="AT4:AV4"/>
    <mergeCell ref="R4:T4"/>
    <mergeCell ref="V4:X4"/>
    <mergeCell ref="AH4:AJ4"/>
    <mergeCell ref="AD4:AF4"/>
  </mergeCells>
  <phoneticPr fontId="13" type="noConversion"/>
  <conditionalFormatting sqref="B5:D35">
    <cfRule type="expression" dxfId="39" priority="3" stopIfTrue="1">
      <formula>($B5="ZA")+($B5="ZO")</formula>
    </cfRule>
  </conditionalFormatting>
  <conditionalFormatting sqref="F5:H35">
    <cfRule type="expression" dxfId="38" priority="4" stopIfTrue="1">
      <formula>($F5="ZA")+($F5="ZO")</formula>
    </cfRule>
  </conditionalFormatting>
  <conditionalFormatting sqref="J5:L35">
    <cfRule type="expression" dxfId="37" priority="5" stopIfTrue="1">
      <formula>($J5="ZA")+($J5="ZO")</formula>
    </cfRule>
  </conditionalFormatting>
  <conditionalFormatting sqref="N5:P35">
    <cfRule type="expression" dxfId="36" priority="6" stopIfTrue="1">
      <formula>($N5="ZA")+($N5="ZO")</formula>
    </cfRule>
  </conditionalFormatting>
  <conditionalFormatting sqref="R5:T35">
    <cfRule type="expression" dxfId="35" priority="7" stopIfTrue="1">
      <formula>($R5="ZA")+($R5="ZO")</formula>
    </cfRule>
  </conditionalFormatting>
  <conditionalFormatting sqref="V5:X35">
    <cfRule type="expression" dxfId="34" priority="8" stopIfTrue="1">
      <formula>($V5="ZA")+($V5="ZO")</formula>
    </cfRule>
  </conditionalFormatting>
  <conditionalFormatting sqref="Z5:AB35">
    <cfRule type="expression" dxfId="33" priority="9" stopIfTrue="1">
      <formula>($Z5="ZA")+($Z5="ZO")</formula>
    </cfRule>
  </conditionalFormatting>
  <conditionalFormatting sqref="AD5:AF35">
    <cfRule type="expression" dxfId="32" priority="10" stopIfTrue="1">
      <formula>($AD5="ZA")+($AD5="ZO")</formula>
    </cfRule>
  </conditionalFormatting>
  <conditionalFormatting sqref="AH5:AJ34 AJ6:AJ35 AH35">
    <cfRule type="expression" dxfId="31" priority="11" stopIfTrue="1">
      <formula>($AH5="ZA")+($AH5="ZO")</formula>
    </cfRule>
  </conditionalFormatting>
  <conditionalFormatting sqref="AI35">
    <cfRule type="expression" dxfId="30" priority="1" stopIfTrue="1">
      <formula>($V35="ZA")+($V35="ZO")</formula>
    </cfRule>
  </conditionalFormatting>
  <conditionalFormatting sqref="AL5:AN35">
    <cfRule type="expression" dxfId="29" priority="12" stopIfTrue="1">
      <formula>($AL5="ZA")+($AL5="ZO")</formula>
    </cfRule>
  </conditionalFormatting>
  <conditionalFormatting sqref="AP5:AR35">
    <cfRule type="expression" dxfId="28" priority="13" stopIfTrue="1">
      <formula>($AP5="ZA")+($AP5="ZO")</formula>
    </cfRule>
  </conditionalFormatting>
  <conditionalFormatting sqref="AT35:AU35">
    <cfRule type="expression" dxfId="27" priority="2" stopIfTrue="1">
      <formula>($AT35="ZA")+($AT35="ZO")</formula>
    </cfRule>
  </conditionalFormatting>
  <conditionalFormatting sqref="AT5:AV5 AT6:AU34 AV6:AV35">
    <cfRule type="expression" dxfId="26" priority="14" stopIfTrue="1">
      <formula>($AT5="ZA")+($AT5="ZO")</formula>
    </cfRule>
  </conditionalFormatting>
  <printOptions horizontalCentered="1" verticalCentered="1"/>
  <pageMargins left="0.51181102362204722" right="0.51181102362204722" top="0.55118110236220474" bottom="0.55118110236220474" header="0.39370078740157483" footer="0.39370078740157483"/>
  <pageSetup paperSize="9" orientation="landscape" horizontalDpi="300" verticalDpi="300" r:id="rId1"/>
  <headerFooter alignWithMargins="0">
    <oddFooter>&amp;C &amp;R_x000D_&amp;1#&amp;"Calibri"&amp;12&amp;KFF0000 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298F-25A2-4A33-ACDB-4E21A342BCB9}">
  <dimension ref="A1:BU37"/>
  <sheetViews>
    <sheetView showGridLines="0" showRowColHeaders="0" zoomScale="115" zoomScaleNormal="115" workbookViewId="0">
      <selection activeCell="AZ1" sqref="AZ1"/>
    </sheetView>
  </sheetViews>
  <sheetFormatPr defaultColWidth="0" defaultRowHeight="0" customHeight="1" zeroHeight="1" x14ac:dyDescent="0.2"/>
  <cols>
    <col min="1" max="1" width="1" customWidth="1"/>
    <col min="2" max="2" width="4.42578125" style="27" customWidth="1"/>
    <col min="3" max="3" width="4" style="73" bestFit="1" customWidth="1"/>
    <col min="4" max="6" width="2.7109375" style="27" customWidth="1"/>
    <col min="7" max="7" width="0.85546875" customWidth="1"/>
    <col min="8" max="8" width="4.28515625" bestFit="1" customWidth="1"/>
    <col min="9" max="9" width="4" bestFit="1" customWidth="1"/>
    <col min="10" max="12" width="2.7109375" customWidth="1"/>
    <col min="13" max="13" width="0.85546875" customWidth="1"/>
    <col min="14" max="14" width="4.28515625" bestFit="1" customWidth="1"/>
    <col min="15" max="15" width="4" bestFit="1" customWidth="1"/>
    <col min="16" max="18" width="2.7109375" customWidth="1"/>
    <col min="19" max="19" width="0.85546875" customWidth="1"/>
    <col min="20" max="20" width="4.28515625" bestFit="1" customWidth="1"/>
    <col min="21" max="21" width="4" bestFit="1" customWidth="1"/>
    <col min="22" max="24" width="2.7109375" customWidth="1"/>
    <col min="25" max="25" width="0.85546875" customWidth="1"/>
    <col min="26" max="26" width="4.28515625" bestFit="1" customWidth="1"/>
    <col min="27" max="27" width="4" bestFit="1" customWidth="1"/>
    <col min="28" max="30" width="2.7109375" customWidth="1"/>
    <col min="31" max="31" width="0.85546875" customWidth="1"/>
    <col min="32" max="32" width="4.28515625" bestFit="1" customWidth="1"/>
    <col min="33" max="33" width="4" bestFit="1" customWidth="1"/>
    <col min="34" max="36" width="2.7109375" customWidth="1"/>
    <col min="37" max="37" width="0.85546875" customWidth="1"/>
    <col min="38" max="38" width="4.28515625" bestFit="1" customWidth="1"/>
    <col min="39" max="39" width="4" bestFit="1" customWidth="1"/>
    <col min="40" max="42" width="2.7109375" customWidth="1"/>
    <col min="43" max="43" width="0.85546875" customWidth="1"/>
    <col min="44" max="44" width="4.28515625" bestFit="1" customWidth="1"/>
    <col min="45" max="45" width="4" bestFit="1" customWidth="1"/>
    <col min="46" max="48" width="2.7109375" customWidth="1"/>
    <col min="49" max="49" width="0.85546875" customWidth="1"/>
    <col min="50" max="50" width="4.42578125" customWidth="1"/>
    <col min="51" max="51" width="4" bestFit="1" customWidth="1"/>
    <col min="52" max="54" width="2.7109375" customWidth="1"/>
    <col min="55" max="55" width="0.85546875" customWidth="1"/>
    <col min="56" max="56" width="4.28515625" bestFit="1" customWidth="1"/>
    <col min="57" max="57" width="4" bestFit="1" customWidth="1"/>
    <col min="58" max="60" width="2.7109375" customWidth="1"/>
    <col min="61" max="61" width="0.85546875" customWidth="1"/>
    <col min="62" max="62" width="4.28515625" bestFit="1" customWidth="1"/>
    <col min="63" max="63" width="4" bestFit="1" customWidth="1"/>
    <col min="64" max="66" width="2.7109375" customWidth="1"/>
    <col min="67" max="67" width="0.85546875" customWidth="1"/>
    <col min="68" max="68" width="4.28515625" bestFit="1" customWidth="1"/>
    <col min="69" max="69" width="4" bestFit="1" customWidth="1"/>
    <col min="70" max="72" width="2.7109375" customWidth="1"/>
    <col min="73" max="73" width="3.28515625" customWidth="1"/>
    <col min="74" max="16384" width="9.140625" hidden="1"/>
  </cols>
  <sheetData>
    <row r="1" spans="1:72" ht="45" x14ac:dyDescent="0.2">
      <c r="AF1" s="202">
        <f>Invulblad!B5</f>
        <v>2025</v>
      </c>
      <c r="AG1" s="202"/>
      <c r="AH1" s="202"/>
      <c r="AI1" s="202"/>
      <c r="AJ1" s="202"/>
      <c r="AK1" s="202"/>
      <c r="AL1" s="202"/>
      <c r="AM1" s="202"/>
      <c r="AN1" s="202"/>
      <c r="AO1" s="181"/>
      <c r="AP1" s="181"/>
    </row>
    <row r="2" spans="1:72" ht="11.25" customHeight="1" x14ac:dyDescent="0.2">
      <c r="AF2" s="192" t="s">
        <v>40</v>
      </c>
      <c r="AG2" s="192"/>
      <c r="AH2" s="192"/>
      <c r="AI2" s="203" t="s">
        <v>42</v>
      </c>
      <c r="AJ2" s="203"/>
      <c r="AK2" s="203"/>
      <c r="AL2" s="192"/>
      <c r="AM2" s="192"/>
      <c r="AN2" s="192" t="s">
        <v>41</v>
      </c>
      <c r="AO2" s="193"/>
      <c r="AP2" s="180"/>
    </row>
    <row r="3" spans="1:72" ht="14.25" customHeight="1" thickBot="1" x14ac:dyDescent="0.25">
      <c r="A3" s="197"/>
      <c r="B3" s="197"/>
      <c r="C3" s="197"/>
      <c r="D3" s="197"/>
      <c r="E3" s="197"/>
      <c r="F3" s="197"/>
      <c r="G3" s="197"/>
      <c r="BO3" s="197"/>
      <c r="BP3" s="197"/>
      <c r="BQ3" s="197"/>
      <c r="BR3" s="197"/>
      <c r="BS3" s="179"/>
      <c r="BT3" s="179"/>
    </row>
    <row r="4" spans="1:72" s="86" customFormat="1" ht="16.5" thickBot="1" x14ac:dyDescent="0.25">
      <c r="B4" s="198">
        <f>C6</f>
        <v>45658</v>
      </c>
      <c r="C4" s="199"/>
      <c r="D4" s="199"/>
      <c r="E4" s="199"/>
      <c r="F4" s="200"/>
      <c r="H4" s="198">
        <f>I6</f>
        <v>45689</v>
      </c>
      <c r="I4" s="199"/>
      <c r="J4" s="199"/>
      <c r="K4" s="199"/>
      <c r="L4" s="200"/>
      <c r="M4" s="87"/>
      <c r="N4" s="198">
        <f>O6</f>
        <v>45717</v>
      </c>
      <c r="O4" s="199"/>
      <c r="P4" s="199"/>
      <c r="Q4" s="199"/>
      <c r="R4" s="200"/>
      <c r="S4" s="87"/>
      <c r="T4" s="198">
        <f>U6</f>
        <v>45748</v>
      </c>
      <c r="U4" s="199"/>
      <c r="V4" s="199"/>
      <c r="W4" s="199"/>
      <c r="X4" s="200"/>
      <c r="Y4" s="87"/>
      <c r="Z4" s="198">
        <f>AA6</f>
        <v>45778</v>
      </c>
      <c r="AA4" s="199"/>
      <c r="AB4" s="199"/>
      <c r="AC4" s="199"/>
      <c r="AD4" s="200"/>
      <c r="AE4" s="87"/>
      <c r="AF4" s="198">
        <f>AG6</f>
        <v>45809</v>
      </c>
      <c r="AG4" s="199"/>
      <c r="AH4" s="199"/>
      <c r="AI4" s="199"/>
      <c r="AJ4" s="200"/>
      <c r="AK4" s="87"/>
      <c r="AL4" s="198">
        <f>AM6</f>
        <v>45839</v>
      </c>
      <c r="AM4" s="199"/>
      <c r="AN4" s="199"/>
      <c r="AO4" s="199"/>
      <c r="AP4" s="200"/>
      <c r="AQ4" s="87"/>
      <c r="AR4" s="198">
        <f>AS6</f>
        <v>45870</v>
      </c>
      <c r="AS4" s="199"/>
      <c r="AT4" s="199"/>
      <c r="AU4" s="199"/>
      <c r="AV4" s="200"/>
      <c r="AW4" s="87"/>
      <c r="AX4" s="198">
        <f>AY6</f>
        <v>45901</v>
      </c>
      <c r="AY4" s="199"/>
      <c r="AZ4" s="199"/>
      <c r="BA4" s="199"/>
      <c r="BB4" s="200"/>
      <c r="BC4" s="87"/>
      <c r="BD4" s="198">
        <f>BE6</f>
        <v>45931</v>
      </c>
      <c r="BE4" s="199"/>
      <c r="BF4" s="199"/>
      <c r="BG4" s="199"/>
      <c r="BH4" s="200"/>
      <c r="BI4" s="87"/>
      <c r="BJ4" s="198">
        <f>BK6</f>
        <v>45962</v>
      </c>
      <c r="BK4" s="199"/>
      <c r="BL4" s="199"/>
      <c r="BM4" s="199"/>
      <c r="BN4" s="200"/>
      <c r="BO4" s="87"/>
      <c r="BP4" s="198">
        <f>BQ6</f>
        <v>45992</v>
      </c>
      <c r="BQ4" s="199"/>
      <c r="BR4" s="199"/>
      <c r="BS4" s="199"/>
      <c r="BT4" s="200"/>
    </row>
    <row r="5" spans="1:72" s="86" customFormat="1" ht="16.5" thickBot="1" x14ac:dyDescent="0.25">
      <c r="B5" s="198"/>
      <c r="C5" s="200"/>
      <c r="D5" s="186" t="s">
        <v>40</v>
      </c>
      <c r="E5" s="183" t="s">
        <v>42</v>
      </c>
      <c r="F5" s="184" t="s">
        <v>41</v>
      </c>
      <c r="H5" s="198"/>
      <c r="I5" s="200"/>
      <c r="J5" s="186" t="s">
        <v>40</v>
      </c>
      <c r="K5" s="184" t="s">
        <v>42</v>
      </c>
      <c r="L5" s="185" t="s">
        <v>41</v>
      </c>
      <c r="M5" s="87"/>
      <c r="N5" s="198"/>
      <c r="O5" s="200"/>
      <c r="P5" s="186" t="s">
        <v>40</v>
      </c>
      <c r="Q5" s="183" t="s">
        <v>42</v>
      </c>
      <c r="R5" s="184" t="s">
        <v>41</v>
      </c>
      <c r="S5" s="87"/>
      <c r="T5" s="198"/>
      <c r="U5" s="200"/>
      <c r="V5" s="186" t="s">
        <v>40</v>
      </c>
      <c r="W5" s="183" t="s">
        <v>42</v>
      </c>
      <c r="X5" s="184" t="s">
        <v>41</v>
      </c>
      <c r="Y5" s="87"/>
      <c r="Z5" s="198"/>
      <c r="AA5" s="200"/>
      <c r="AB5" s="186" t="s">
        <v>40</v>
      </c>
      <c r="AC5" s="183" t="s">
        <v>42</v>
      </c>
      <c r="AD5" s="184" t="s">
        <v>41</v>
      </c>
      <c r="AE5" s="87"/>
      <c r="AF5" s="198"/>
      <c r="AG5" s="200"/>
      <c r="AH5" s="186" t="s">
        <v>40</v>
      </c>
      <c r="AI5" s="183" t="s">
        <v>42</v>
      </c>
      <c r="AJ5" s="184" t="s">
        <v>41</v>
      </c>
      <c r="AK5" s="87"/>
      <c r="AL5" s="198"/>
      <c r="AM5" s="200"/>
      <c r="AN5" s="186" t="s">
        <v>40</v>
      </c>
      <c r="AO5" s="183" t="s">
        <v>42</v>
      </c>
      <c r="AP5" s="184" t="s">
        <v>41</v>
      </c>
      <c r="AQ5" s="87"/>
      <c r="AR5" s="198"/>
      <c r="AS5" s="200"/>
      <c r="AT5" s="186" t="s">
        <v>40</v>
      </c>
      <c r="AU5" s="183" t="s">
        <v>42</v>
      </c>
      <c r="AV5" s="184" t="s">
        <v>41</v>
      </c>
      <c r="AW5" s="87"/>
      <c r="AX5" s="198"/>
      <c r="AY5" s="200"/>
      <c r="AZ5" s="186" t="s">
        <v>40</v>
      </c>
      <c r="BA5" s="183" t="s">
        <v>42</v>
      </c>
      <c r="BB5" s="184" t="s">
        <v>41</v>
      </c>
      <c r="BC5" s="87"/>
      <c r="BD5" s="198"/>
      <c r="BE5" s="200"/>
      <c r="BF5" s="186" t="s">
        <v>40</v>
      </c>
      <c r="BG5" s="183" t="s">
        <v>42</v>
      </c>
      <c r="BH5" s="184" t="s">
        <v>41</v>
      </c>
      <c r="BI5" s="87"/>
      <c r="BJ5" s="198"/>
      <c r="BK5" s="200"/>
      <c r="BL5" s="186" t="s">
        <v>40</v>
      </c>
      <c r="BM5" s="183" t="s">
        <v>42</v>
      </c>
      <c r="BN5" s="184" t="s">
        <v>41</v>
      </c>
      <c r="BO5" s="87"/>
      <c r="BP5" s="198"/>
      <c r="BQ5" s="200"/>
      <c r="BR5" s="186" t="s">
        <v>40</v>
      </c>
      <c r="BS5" s="183" t="s">
        <v>42</v>
      </c>
      <c r="BT5" s="184" t="s">
        <v>41</v>
      </c>
    </row>
    <row r="6" spans="1:72" ht="14.1" customHeight="1" x14ac:dyDescent="0.2">
      <c r="B6" s="83" t="str">
        <f t="shared" ref="B6:B36" si="0">VLOOKUP(MOD($C6+12,35),tabel,2,0)</f>
        <v>WO</v>
      </c>
      <c r="C6" s="191">
        <f>ingave!$G$6</f>
        <v>45658</v>
      </c>
      <c r="D6" s="187" t="str">
        <f>IF($AF$2="D1",IF(VLOOKUP(MOD(C6+12,21),tabel,3)="R","",VLOOKUP(MOD(C6+12,21),tabel,3)),IF(Invulblad!$D$5="D2",IF(VLOOKUP(MOD(C6+5,21),tabel,3)="R","",VLOOKUP(MOD(C6+5,21),tabel,3)),IF(Invulblad!$D$5="D3",IF(VLOOKUP(MOD(C6+19,21),tabel,3)="R","",VLOOKUP(MOD(C6+19,21),tabel,3)))))</f>
        <v>V</v>
      </c>
      <c r="E6" s="182" t="str">
        <f>IF(D6="L", "N", IF(D6="V", "L", IF(D6="N", "V", "")))</f>
        <v>L</v>
      </c>
      <c r="F6" s="85" t="str">
        <f>IF(E6="L", "N", IF(E6="V", "L", IF(E6="N", "V", "")))</f>
        <v>N</v>
      </c>
      <c r="G6" s="77"/>
      <c r="H6" s="83" t="str">
        <f t="shared" ref="H6:H33" si="1">VLOOKUP(MOD(I6+12,35),tabel,2,0)</f>
        <v>ZA</v>
      </c>
      <c r="I6" s="191">
        <f>C36+1</f>
        <v>45689</v>
      </c>
      <c r="J6" s="187" t="str">
        <f>IF($AF$2="D1",IF(VLOOKUP(MOD(I6+12,21),tabel,3)="R","",VLOOKUP(MOD(I6+12,21),tabel,3)),IF(Invulblad!$D$5="D2",IF(VLOOKUP(MOD(I6+5,21),tabel,3)="R","",VLOOKUP(MOD(I6+5,21),tabel,3)),IF(Invulblad!$D$5="D3",IF(VLOOKUP(MOD(I6+19,21),tabel,3)="R","",VLOOKUP(MOD(I6+19,21),tabel,3)))))</f>
        <v/>
      </c>
      <c r="K6" s="182" t="str">
        <f>IF(J6="L", "N", IF(J6="V", "L", IF(J6="N", "V", "")))</f>
        <v/>
      </c>
      <c r="L6" s="85" t="str">
        <f>IF(K6="L", "N", IF(K6="V", "L", IF(K6="N", "V", "")))</f>
        <v/>
      </c>
      <c r="N6" s="83" t="str">
        <f t="shared" ref="N6:N36" si="2">VLOOKUP(MOD(O6+12,35),tabel,2,0)</f>
        <v>ZA</v>
      </c>
      <c r="O6" s="191">
        <f>IF(MOD(ingave!G3,4),I33+1,I33+2)</f>
        <v>45717</v>
      </c>
      <c r="P6" s="187" t="str">
        <f>IF($AF$2="D1",IF(VLOOKUP(MOD(O6+12,21),tabel,3)="R","",VLOOKUP(MOD(O6+12,21),tabel,3)),IF(Invulblad!$D$5="D2",IF(VLOOKUP(MOD(O6+5,21),tabel,3)="R","",VLOOKUP(MOD(O6+5,21),tabel,3)),IF(Invulblad!$D$5="D3",IF(VLOOKUP(MOD(O6+19,21),tabel,3)="R","",VLOOKUP(MOD(O6+19,21),tabel,3)))))</f>
        <v/>
      </c>
      <c r="Q6" s="182" t="str">
        <f>IF(P6="L", "N", IF(P6="V", "L", IF(P6="N", "V", "")))</f>
        <v/>
      </c>
      <c r="R6" s="85" t="str">
        <f>IF(Q6="L", "N", IF(Q6="V", "L", IF(Q6="N", "V", "")))</f>
        <v/>
      </c>
      <c r="T6" s="83" t="str">
        <f t="shared" ref="T6:T35" si="3">VLOOKUP(MOD(U6+12,35),tabel,2,0)</f>
        <v>DI</v>
      </c>
      <c r="U6" s="191">
        <f>O36+1</f>
        <v>45748</v>
      </c>
      <c r="V6" s="187" t="str">
        <f>IF($AF$2="D1",IF(VLOOKUP(MOD(U6+12,21),tabel,3)="R","",VLOOKUP(MOD(U6+12,21),tabel,3)),IF(Invulblad!$D$5="D2",IF(VLOOKUP(MOD(U6+5,21),tabel,3)="R","",VLOOKUP(MOD(U6+5,21),tabel,3)),IF(Invulblad!$D$5="D3",IF(VLOOKUP(MOD(U6+19,21),tabel,3)="R","",VLOOKUP(MOD(U6+19,21),tabel,3)))))</f>
        <v>N</v>
      </c>
      <c r="W6" s="182" t="str">
        <f>IF(V6="L", "N", IF(V6="V", "L", IF(V6="N", "V", "")))</f>
        <v>V</v>
      </c>
      <c r="X6" s="85" t="str">
        <f>IF(W6="L", "N", IF(W6="V", "L", IF(W6="N", "V", "")))</f>
        <v>L</v>
      </c>
      <c r="Z6" s="83" t="str">
        <f t="shared" ref="Z6:Z36" si="4">VLOOKUP(MOD(AA6+12,35),tabel,2,0)</f>
        <v>DO</v>
      </c>
      <c r="AA6" s="191">
        <f>U35+1</f>
        <v>45778</v>
      </c>
      <c r="AB6" s="187" t="str">
        <f>IF($AF$2="D1",IF(VLOOKUP(MOD(AA6+12,21),tabel,3)="R","",VLOOKUP(MOD(AA6+12,21),tabel,3)),IF(Invulblad!$D$5="D2",IF(VLOOKUP(MOD(AA6+5,21),tabel,3)="R","",VLOOKUP(MOD(AA6+5,21),tabel,3)),IF(Invulblad!$D$5="D3",IF(VLOOKUP(MOD(AA6+19,21),tabel,3)="R","",VLOOKUP(MOD(AA6+19,21),tabel,3)))))</f>
        <v>L</v>
      </c>
      <c r="AC6" s="182" t="str">
        <f>IF(AB6="L", "N", IF(AB6="V", "L", IF(AB6="N", "V", "")))</f>
        <v>N</v>
      </c>
      <c r="AD6" s="85" t="str">
        <f>IF(AC6="L", "N", IF(AC6="V", "L", IF(AC6="N", "V", "")))</f>
        <v>V</v>
      </c>
      <c r="AF6" s="83" t="str">
        <f t="shared" ref="AF6:AF35" si="5">VLOOKUP(MOD(AG6+12,35),tabel,2,0)</f>
        <v>ZO</v>
      </c>
      <c r="AG6" s="191">
        <f>AA36+1</f>
        <v>45809</v>
      </c>
      <c r="AH6" s="187" t="str">
        <f>IF($AF$2="D1",IF(VLOOKUP(MOD(AG6+12,21),tabel,3)="R","",VLOOKUP(MOD(AG6+12,21),tabel,3)),IF(Invulblad!$D$5="D2",IF(VLOOKUP(MOD(AG6+5,21),tabel,3)="R","",VLOOKUP(MOD(AG6+5,21),tabel,3)),IF(Invulblad!$D$5="D3",IF(VLOOKUP(MOD(AG6+19,21),tabel,3)="R","",VLOOKUP(MOD(AG6+19,21),tabel,3)))))</f>
        <v/>
      </c>
      <c r="AI6" s="182" t="str">
        <f>IF(AH6="L", "N", IF(AH6="V", "L", IF(AH6="N", "V", "")))</f>
        <v/>
      </c>
      <c r="AJ6" s="85" t="str">
        <f>IF(AI6="L", "N", IF(AI6="V", "L", IF(AI6="N", "V", "")))</f>
        <v/>
      </c>
      <c r="AL6" s="83" t="str">
        <f t="shared" ref="AL6:AL36" si="6">VLOOKUP(MOD(AM6+12,35),tabel,2,0)</f>
        <v>DI</v>
      </c>
      <c r="AM6" s="191">
        <f>AG35+1</f>
        <v>45839</v>
      </c>
      <c r="AN6" s="187" t="str">
        <f>IF($AF$2="D1",IF(VLOOKUP(MOD(AM6+12,21),tabel,3)="R","",VLOOKUP(MOD(AM6+12,21),tabel,3)),IF(Invulblad!$D$5="D2",IF(VLOOKUP(MOD(AM6+5,21),tabel,3)="R","",VLOOKUP(MOD(AM6+5,21),tabel,3)),IF(Invulblad!$D$5="D3",IF(VLOOKUP(MOD(AM6+19,21),tabel,3)="R","",VLOOKUP(MOD(AM6+19,21),tabel,3)))))</f>
        <v>L</v>
      </c>
      <c r="AO6" s="182" t="str">
        <f>IF(AN6="L", "N", IF(AN6="V", "L", IF(AN6="N", "V", "")))</f>
        <v>N</v>
      </c>
      <c r="AP6" s="85" t="str">
        <f>IF(AO6="L", "N", IF(AO6="V", "L", IF(AO6="N", "V", "")))</f>
        <v>V</v>
      </c>
      <c r="AR6" s="83" t="str">
        <f t="shared" ref="AR6:AR36" si="7">VLOOKUP(MOD(AS6+12,35),tabel,2,0)</f>
        <v>VR</v>
      </c>
      <c r="AS6" s="191">
        <f>AM36+1</f>
        <v>45870</v>
      </c>
      <c r="AT6" s="187" t="str">
        <f>IF($AF$2="D1",IF(VLOOKUP(MOD(AS6+12,21),tabel,3)="R","",VLOOKUP(MOD(AS6+12,21),tabel,3)),IF(Invulblad!$D$5="D2",IF(VLOOKUP(MOD(AS6+5,21),tabel,3)="R","",VLOOKUP(MOD(AS6+5,21),tabel,3)),IF(Invulblad!$D$5="D3",IF(VLOOKUP(MOD(AS6+19,21),tabel,3)="R","",VLOOKUP(MOD(AS6+19,21),tabel,3)))))</f>
        <v>V</v>
      </c>
      <c r="AU6" s="182" t="str">
        <f>IF(AT6="L", "N", IF(AT6="V", "L", IF(AT6="N", "V", "")))</f>
        <v>L</v>
      </c>
      <c r="AV6" s="85" t="str">
        <f>IF(AU6="L", "N", IF(AU6="V", "L", IF(AU6="N", "V", "")))</f>
        <v>N</v>
      </c>
      <c r="AX6" s="83" t="str">
        <f t="shared" ref="AX6:AX35" si="8">VLOOKUP(MOD(AY6+12,35),tabel,2,0)</f>
        <v>MA</v>
      </c>
      <c r="AY6" s="191">
        <f>AS36+1</f>
        <v>45901</v>
      </c>
      <c r="AZ6" s="187" t="str">
        <f>IF($AF$2="D1",IF(VLOOKUP(MOD(AY6+12,21),tabel,3)="R","",VLOOKUP(MOD(AY6+12,21),tabel,3)),IF(Invulblad!$D$5="D2",IF(VLOOKUP(MOD(AY6+5,21),tabel,3)="R","",VLOOKUP(MOD(AY6+5,21),tabel,3)),IF(Invulblad!$D$5="D3",IF(VLOOKUP(MOD(AY6+19,21),tabel,3)="R","",VLOOKUP(MOD(AY6+19,21),tabel,3)))))</f>
        <v>L</v>
      </c>
      <c r="BA6" s="182" t="str">
        <f>IF(AZ6="L", "N", IF(AZ6="V", "L", IF(AZ6="N", "V", "")))</f>
        <v>N</v>
      </c>
      <c r="BB6" s="85" t="str">
        <f>IF(BA6="L", "N", IF(BA6="V", "L", IF(BA6="N", "V", "")))</f>
        <v>V</v>
      </c>
      <c r="BD6" s="83" t="str">
        <f t="shared" ref="BD6:BD36" si="9">VLOOKUP(MOD(BE6+12,35),tabel,2,0)</f>
        <v>WO</v>
      </c>
      <c r="BE6" s="191">
        <f>AY35+1</f>
        <v>45931</v>
      </c>
      <c r="BF6" s="187" t="str">
        <f>IF($AF$2="D1",IF(VLOOKUP(MOD(BE6+12,21),tabel,3)="R","",VLOOKUP(MOD(BE6+12,21),tabel,3)),IF(Invulblad!$D$5="D2",IF(VLOOKUP(MOD(BE6+5,21),tabel,3)="R","",VLOOKUP(MOD(BE6+5,21),tabel,3)),IF(Invulblad!$D$5="D3",IF(VLOOKUP(MOD(BE6+19,21),tabel,3)="R","",VLOOKUP(MOD(BE6+19,21),tabel,3)))))</f>
        <v>V</v>
      </c>
      <c r="BG6" s="182" t="str">
        <f>IF(BF6="L", "N", IF(BF6="V", "L", IF(BF6="N", "V", "")))</f>
        <v>L</v>
      </c>
      <c r="BH6" s="85" t="str">
        <f>IF(BG6="L", "N", IF(BG6="V", "L", IF(BG6="N", "V", "")))</f>
        <v>N</v>
      </c>
      <c r="BJ6" s="83" t="str">
        <f t="shared" ref="BJ6:BJ35" si="10">VLOOKUP(MOD(BK6+12,35),tabel,2,0)</f>
        <v>ZA</v>
      </c>
      <c r="BK6" s="191">
        <f>BE36+1</f>
        <v>45962</v>
      </c>
      <c r="BL6" s="187" t="str">
        <f>IF($AF$2="D1",IF(VLOOKUP(MOD(BK6+12,21),tabel,3)="R","",VLOOKUP(MOD(BK6+12,21),tabel,3)),IF(Invulblad!$D$5="D2",IF(VLOOKUP(MOD(BK6+5,21),tabel,3)="R","",VLOOKUP(MOD(BK6+5,21),tabel,3)),IF(Invulblad!$D$5="D3",IF(VLOOKUP(MOD(BK6+19,21),tabel,3)="R","",VLOOKUP(MOD(BK6+19,21),tabel,3)))))</f>
        <v/>
      </c>
      <c r="BM6" s="182" t="str">
        <f>IF(BL6="L", "N", IF(BL6="V", "L", IF(BL6="N", "V", "")))</f>
        <v/>
      </c>
      <c r="BN6" s="85" t="str">
        <f>IF(BM6="L", "N", IF(BM6="V", "L", IF(BM6="N", "V", "")))</f>
        <v/>
      </c>
      <c r="BP6" s="83" t="str">
        <f t="shared" ref="BP6:BP36" si="11">VLOOKUP(MOD(BQ6+12,35),tabel,2,0)</f>
        <v>MA</v>
      </c>
      <c r="BQ6" s="191">
        <f>BK35+1</f>
        <v>45992</v>
      </c>
      <c r="BR6" s="187" t="str">
        <f>IF($AF$2="D1",IF(VLOOKUP(MOD(BQ6+12,21),tabel,3)="R","",VLOOKUP(MOD(BQ6+12,21),tabel,3)),IF(Invulblad!$D$5="D2",IF(VLOOKUP(MOD(BQ6+5,21),tabel,3)="R","",VLOOKUP(MOD(BQ6+5,21),tabel,3)),IF(Invulblad!$D$5="D3",IF(VLOOKUP(MOD(BQ6+19,21),tabel,3)="R","",VLOOKUP(MOD(BQ6+19,21),tabel,3)))))</f>
        <v>V</v>
      </c>
      <c r="BS6" s="182" t="str">
        <f>IF(BR6="L", "N", IF(BR6="V", "L", IF(BR6="N", "V", "")))</f>
        <v>L</v>
      </c>
      <c r="BT6" s="85" t="str">
        <f>IF(BS6="L", "N", IF(BS6="V", "L", IF(BS6="N", "V", "")))</f>
        <v>N</v>
      </c>
    </row>
    <row r="7" spans="1:72" ht="14.1" customHeight="1" x14ac:dyDescent="0.2">
      <c r="B7" s="74" t="str">
        <f t="shared" si="0"/>
        <v>DO</v>
      </c>
      <c r="C7" s="167">
        <f>C6+1</f>
        <v>45659</v>
      </c>
      <c r="D7" s="188" t="str">
        <f>IF($AF$2="D1",IF(VLOOKUP(MOD(C7+12,21),tabel,3)="R","",VLOOKUP(MOD(C7+12,21),tabel,3)),IF(Invulblad!$D$5="D2",IF(VLOOKUP(MOD(C7+5,21),tabel,3)="R","",VLOOKUP(MOD(C7+5,21),tabel,3)),IF(Invulblad!$D$5="D3",IF(VLOOKUP(MOD(C7+19,21),tabel,3)="R","",VLOOKUP(MOD(C7+19,21),tabel,3)))))</f>
        <v>V</v>
      </c>
      <c r="E7" s="112" t="str">
        <f t="shared" ref="E7:F36" si="12">IF(D7="L", "N", IF(D7="V", "L", IF(D7="N", "V", "")))</f>
        <v>L</v>
      </c>
      <c r="F7" s="79" t="str">
        <f t="shared" si="12"/>
        <v>N</v>
      </c>
      <c r="G7" s="77"/>
      <c r="H7" s="74" t="str">
        <f t="shared" si="1"/>
        <v>ZO</v>
      </c>
      <c r="I7" s="167">
        <f>I6+1</f>
        <v>45690</v>
      </c>
      <c r="J7" s="188" t="str">
        <f>IF($AF$2="D1",IF(VLOOKUP(MOD(I7+12,21),tabel,3)="R","",VLOOKUP(MOD(I7+12,21),tabel,3)),IF(Invulblad!$D$5="D2",IF(VLOOKUP(MOD(I7+5,21),tabel,3)="R","",VLOOKUP(MOD(I7+5,21),tabel,3)),IF(Invulblad!$D$5="D3",IF(VLOOKUP(MOD(I7+19,21),tabel,3)="R","",VLOOKUP(MOD(I7+19,21),tabel,3)))))</f>
        <v/>
      </c>
      <c r="K7" s="112" t="str">
        <f t="shared" ref="K7:L7" si="13">IF(J7="L", "N", IF(J7="V", "L", IF(J7="N", "V", "")))</f>
        <v/>
      </c>
      <c r="L7" s="79" t="str">
        <f t="shared" si="13"/>
        <v/>
      </c>
      <c r="N7" s="74" t="str">
        <f t="shared" si="2"/>
        <v>ZO</v>
      </c>
      <c r="O7" s="167">
        <f>O6+1</f>
        <v>45718</v>
      </c>
      <c r="P7" s="188" t="str">
        <f>IF($AF$2="D1",IF(VLOOKUP(MOD(O7+12,21),tabel,3)="R","",VLOOKUP(MOD(O7+12,21),tabel,3)),IF(Invulblad!$D$5="D2",IF(VLOOKUP(MOD(O7+5,21),tabel,3)="R","",VLOOKUP(MOD(O7+5,21),tabel,3)),IF(Invulblad!$D$5="D3",IF(VLOOKUP(MOD(O7+19,21),tabel,3)="R","",VLOOKUP(MOD(O7+19,21),tabel,3)))))</f>
        <v/>
      </c>
      <c r="Q7" s="112" t="str">
        <f t="shared" ref="Q7:R7" si="14">IF(P7="L", "N", IF(P7="V", "L", IF(P7="N", "V", "")))</f>
        <v/>
      </c>
      <c r="R7" s="79" t="str">
        <f t="shared" si="14"/>
        <v/>
      </c>
      <c r="T7" s="74" t="str">
        <f t="shared" si="3"/>
        <v>WO</v>
      </c>
      <c r="U7" s="167">
        <f>U6+1</f>
        <v>45749</v>
      </c>
      <c r="V7" s="188" t="str">
        <f>IF($AF$2="D1",IF(VLOOKUP(MOD(U7+12,21),tabel,3)="R","",VLOOKUP(MOD(U7+12,21),tabel,3)),IF(Invulblad!$D$5="D2",IF(VLOOKUP(MOD(U7+5,21),tabel,3)="R","",VLOOKUP(MOD(U7+5,21),tabel,3)),IF(Invulblad!$D$5="D3",IF(VLOOKUP(MOD(U7+19,21),tabel,3)="R","",VLOOKUP(MOD(U7+19,21),tabel,3)))))</f>
        <v>N</v>
      </c>
      <c r="W7" s="112" t="str">
        <f t="shared" ref="W7:X7" si="15">IF(V7="L", "N", IF(V7="V", "L", IF(V7="N", "V", "")))</f>
        <v>V</v>
      </c>
      <c r="X7" s="79" t="str">
        <f t="shared" si="15"/>
        <v>L</v>
      </c>
      <c r="Z7" s="74" t="str">
        <f t="shared" si="4"/>
        <v>VR</v>
      </c>
      <c r="AA7" s="167">
        <f>AA6+1</f>
        <v>45779</v>
      </c>
      <c r="AB7" s="188" t="str">
        <f>IF($AF$2="D1",IF(VLOOKUP(MOD(AA7+12,21),tabel,3)="R","",VLOOKUP(MOD(AA7+12,21),tabel,3)),IF(Invulblad!$D$5="D2",IF(VLOOKUP(MOD(AA7+5,21),tabel,3)="R","",VLOOKUP(MOD(AA7+5,21),tabel,3)),IF(Invulblad!$D$5="D3",IF(VLOOKUP(MOD(AA7+19,21),tabel,3)="R","",VLOOKUP(MOD(AA7+19,21),tabel,3)))))</f>
        <v>L</v>
      </c>
      <c r="AC7" s="112" t="str">
        <f t="shared" ref="AC7:AD7" si="16">IF(AB7="L", "N", IF(AB7="V", "L", IF(AB7="N", "V", "")))</f>
        <v>N</v>
      </c>
      <c r="AD7" s="79" t="str">
        <f t="shared" si="16"/>
        <v>V</v>
      </c>
      <c r="AF7" s="74" t="str">
        <f t="shared" si="5"/>
        <v>MA</v>
      </c>
      <c r="AG7" s="167">
        <f>AG6+1</f>
        <v>45810</v>
      </c>
      <c r="AH7" s="188" t="str">
        <f>IF($AF$2="D1",IF(VLOOKUP(MOD(AG7+12,21),tabel,3)="R","",VLOOKUP(MOD(AG7+12,21),tabel,3)),IF(Invulblad!$D$5="D2",IF(VLOOKUP(MOD(AG7+5,21),tabel,3)="R","",VLOOKUP(MOD(AG7+5,21),tabel,3)),IF(Invulblad!$D$5="D3",IF(VLOOKUP(MOD(AG7+19,21),tabel,3)="R","",VLOOKUP(MOD(AG7+19,21),tabel,3)))))</f>
        <v>N</v>
      </c>
      <c r="AI7" s="112" t="str">
        <f t="shared" ref="AI7:AJ7" si="17">IF(AH7="L", "N", IF(AH7="V", "L", IF(AH7="N", "V", "")))</f>
        <v>V</v>
      </c>
      <c r="AJ7" s="79" t="str">
        <f t="shared" si="17"/>
        <v>L</v>
      </c>
      <c r="AL7" s="74" t="str">
        <f t="shared" si="6"/>
        <v>WO</v>
      </c>
      <c r="AM7" s="167">
        <f>AM6+1</f>
        <v>45840</v>
      </c>
      <c r="AN7" s="188" t="str">
        <f>IF($AF$2="D1",IF(VLOOKUP(MOD(AM7+12,21),tabel,3)="R","",VLOOKUP(MOD(AM7+12,21),tabel,3)),IF(Invulblad!$D$5="D2",IF(VLOOKUP(MOD(AM7+5,21),tabel,3)="R","",VLOOKUP(MOD(AM7+5,21),tabel,3)),IF(Invulblad!$D$5="D3",IF(VLOOKUP(MOD(AM7+19,21),tabel,3)="R","",VLOOKUP(MOD(AM7+19,21),tabel,3)))))</f>
        <v>L</v>
      </c>
      <c r="AO7" s="112" t="str">
        <f t="shared" ref="AO7:AP7" si="18">IF(AN7="L", "N", IF(AN7="V", "L", IF(AN7="N", "V", "")))</f>
        <v>N</v>
      </c>
      <c r="AP7" s="79" t="str">
        <f t="shared" si="18"/>
        <v>V</v>
      </c>
      <c r="AR7" s="74" t="str">
        <f t="shared" si="7"/>
        <v>ZA</v>
      </c>
      <c r="AS7" s="167">
        <f>AS6+1</f>
        <v>45871</v>
      </c>
      <c r="AT7" s="188" t="str">
        <f>IF($AF$2="D1",IF(VLOOKUP(MOD(AS7+12,21),tabel,3)="R","",VLOOKUP(MOD(AS7+12,21),tabel,3)),IF(Invulblad!$D$5="D2",IF(VLOOKUP(MOD(AS7+5,21),tabel,3)="R","",VLOOKUP(MOD(AS7+5,21),tabel,3)),IF(Invulblad!$D$5="D3",IF(VLOOKUP(MOD(AS7+19,21),tabel,3)="R","",VLOOKUP(MOD(AS7+19,21),tabel,3)))))</f>
        <v/>
      </c>
      <c r="AU7" s="112" t="str">
        <f t="shared" ref="AU7:AV7" si="19">IF(AT7="L", "N", IF(AT7="V", "L", IF(AT7="N", "V", "")))</f>
        <v/>
      </c>
      <c r="AV7" s="79" t="str">
        <f t="shared" si="19"/>
        <v/>
      </c>
      <c r="AX7" s="74" t="str">
        <f t="shared" si="8"/>
        <v>DI</v>
      </c>
      <c r="AY7" s="167">
        <f>AY6+1</f>
        <v>45902</v>
      </c>
      <c r="AZ7" s="188" t="str">
        <f>IF($AF$2="D1",IF(VLOOKUP(MOD(AY7+12,21),tabel,3)="R","",VLOOKUP(MOD(AY7+12,21),tabel,3)),IF(Invulblad!$D$5="D2",IF(VLOOKUP(MOD(AY7+5,21),tabel,3)="R","",VLOOKUP(MOD(AY7+5,21),tabel,3)),IF(Invulblad!$D$5="D3",IF(VLOOKUP(MOD(AY7+19,21),tabel,3)="R","",VLOOKUP(MOD(AY7+19,21),tabel,3)))))</f>
        <v>L</v>
      </c>
      <c r="BA7" s="112" t="str">
        <f t="shared" ref="BA7:BB7" si="20">IF(AZ7="L", "N", IF(AZ7="V", "L", IF(AZ7="N", "V", "")))</f>
        <v>N</v>
      </c>
      <c r="BB7" s="79" t="str">
        <f t="shared" si="20"/>
        <v>V</v>
      </c>
      <c r="BD7" s="74" t="str">
        <f t="shared" si="9"/>
        <v>DO</v>
      </c>
      <c r="BE7" s="167">
        <f>BE6+1</f>
        <v>45932</v>
      </c>
      <c r="BF7" s="188" t="str">
        <f>IF($AF$2="D1",IF(VLOOKUP(MOD(BE7+12,21),tabel,3)="R","",VLOOKUP(MOD(BE7+12,21),tabel,3)),IF(Invulblad!$D$5="D2",IF(VLOOKUP(MOD(BE7+5,21),tabel,3)="R","",VLOOKUP(MOD(BE7+5,21),tabel,3)),IF(Invulblad!$D$5="D3",IF(VLOOKUP(MOD(BE7+19,21),tabel,3)="R","",VLOOKUP(MOD(BE7+19,21),tabel,3)))))</f>
        <v>V</v>
      </c>
      <c r="BG7" s="112" t="str">
        <f t="shared" ref="BG7:BH7" si="21">IF(BF7="L", "N", IF(BF7="V", "L", IF(BF7="N", "V", "")))</f>
        <v>L</v>
      </c>
      <c r="BH7" s="79" t="str">
        <f t="shared" si="21"/>
        <v>N</v>
      </c>
      <c r="BJ7" s="74" t="str">
        <f t="shared" si="10"/>
        <v>ZO</v>
      </c>
      <c r="BK7" s="167">
        <f>BK6+1</f>
        <v>45963</v>
      </c>
      <c r="BL7" s="188" t="str">
        <f>IF($AF$2="D1",IF(VLOOKUP(MOD(BK7+12,21),tabel,3)="R","",VLOOKUP(MOD(BK7+12,21),tabel,3)),IF(Invulblad!$D$5="D2",IF(VLOOKUP(MOD(BK7+5,21),tabel,3)="R","",VLOOKUP(MOD(BK7+5,21),tabel,3)),IF(Invulblad!$D$5="D3",IF(VLOOKUP(MOD(BK7+19,21),tabel,3)="R","",VLOOKUP(MOD(BK7+19,21),tabel,3)))))</f>
        <v/>
      </c>
      <c r="BM7" s="112" t="str">
        <f t="shared" ref="BM7:BN7" si="22">IF(BL7="L", "N", IF(BL7="V", "L", IF(BL7="N", "V", "")))</f>
        <v/>
      </c>
      <c r="BN7" s="79" t="str">
        <f t="shared" si="22"/>
        <v/>
      </c>
      <c r="BP7" s="74" t="str">
        <f t="shared" si="11"/>
        <v>DI</v>
      </c>
      <c r="BQ7" s="167">
        <f>BQ6+1</f>
        <v>45993</v>
      </c>
      <c r="BR7" s="188" t="str">
        <f>IF($AF$2="D1",IF(VLOOKUP(MOD(BQ7+12,21),tabel,3)="R","",VLOOKUP(MOD(BQ7+12,21),tabel,3)),IF(Invulblad!$D$5="D2",IF(VLOOKUP(MOD(BQ7+5,21),tabel,3)="R","",VLOOKUP(MOD(BQ7+5,21),tabel,3)),IF(Invulblad!$D$5="D3",IF(VLOOKUP(MOD(BQ7+19,21),tabel,3)="R","",VLOOKUP(MOD(BQ7+19,21),tabel,3)))))</f>
        <v>V</v>
      </c>
      <c r="BS7" s="112" t="str">
        <f t="shared" ref="BS7:BT7" si="23">IF(BR7="L", "N", IF(BR7="V", "L", IF(BR7="N", "V", "")))</f>
        <v>L</v>
      </c>
      <c r="BT7" s="79" t="str">
        <f t="shared" si="23"/>
        <v>N</v>
      </c>
    </row>
    <row r="8" spans="1:72" ht="14.1" customHeight="1" x14ac:dyDescent="0.2">
      <c r="B8" s="74" t="str">
        <f t="shared" si="0"/>
        <v>VR</v>
      </c>
      <c r="C8" s="167">
        <f>C7+1</f>
        <v>45660</v>
      </c>
      <c r="D8" s="188" t="str">
        <f>IF($AF$2="D1",IF(VLOOKUP(MOD(C8+12,21),tabel,3)="R","",VLOOKUP(MOD(C8+12,21),tabel,3)),IF(Invulblad!$D$5="D2",IF(VLOOKUP(MOD(C8+5,21),tabel,3)="R","",VLOOKUP(MOD(C8+5,21),tabel,3)),IF(Invulblad!$D$5="D3",IF(VLOOKUP(MOD(C8+19,21),tabel,3)="R","",VLOOKUP(MOD(C8+19,21),tabel,3)))))</f>
        <v>V</v>
      </c>
      <c r="E8" s="112" t="str">
        <f t="shared" si="12"/>
        <v>L</v>
      </c>
      <c r="F8" s="79" t="str">
        <f t="shared" si="12"/>
        <v>N</v>
      </c>
      <c r="G8" s="77"/>
      <c r="H8" s="74" t="str">
        <f t="shared" si="1"/>
        <v>MA</v>
      </c>
      <c r="I8" s="167">
        <f>I7+1</f>
        <v>45691</v>
      </c>
      <c r="J8" s="188" t="str">
        <f>IF($AF$2="D1",IF(VLOOKUP(MOD(I8+12,21),tabel,3)="R","",VLOOKUP(MOD(I8+12,21),tabel,3)),IF(Invulblad!$D$5="D2",IF(VLOOKUP(MOD(I8+5,21),tabel,3)="R","",VLOOKUP(MOD(I8+5,21),tabel,3)),IF(Invulblad!$D$5="D3",IF(VLOOKUP(MOD(I8+19,21),tabel,3)="R","",VLOOKUP(MOD(I8+19,21),tabel,3)))))</f>
        <v>L</v>
      </c>
      <c r="K8" s="112" t="str">
        <f t="shared" ref="K8:L8" si="24">IF(J8="L", "N", IF(J8="V", "L", IF(J8="N", "V", "")))</f>
        <v>N</v>
      </c>
      <c r="L8" s="79" t="str">
        <f t="shared" si="24"/>
        <v>V</v>
      </c>
      <c r="N8" s="74" t="str">
        <f t="shared" si="2"/>
        <v>MA</v>
      </c>
      <c r="O8" s="167">
        <f>O7+1</f>
        <v>45719</v>
      </c>
      <c r="P8" s="188" t="str">
        <f>IF($AF$2="D1",IF(VLOOKUP(MOD(O8+12,21),tabel,3)="R","",VLOOKUP(MOD(O8+12,21),tabel,3)),IF(Invulblad!$D$5="D2",IF(VLOOKUP(MOD(O8+5,21),tabel,3)="R","",VLOOKUP(MOD(O8+5,21),tabel,3)),IF(Invulblad!$D$5="D3",IF(VLOOKUP(MOD(O8+19,21),tabel,3)="R","",VLOOKUP(MOD(O8+19,21),tabel,3)))))</f>
        <v>V</v>
      </c>
      <c r="Q8" s="112" t="str">
        <f t="shared" ref="Q8:R8" si="25">IF(P8="L", "N", IF(P8="V", "L", IF(P8="N", "V", "")))</f>
        <v>L</v>
      </c>
      <c r="R8" s="79" t="str">
        <f t="shared" si="25"/>
        <v>N</v>
      </c>
      <c r="T8" s="74" t="str">
        <f t="shared" si="3"/>
        <v>DO</v>
      </c>
      <c r="U8" s="167">
        <f>U7+1</f>
        <v>45750</v>
      </c>
      <c r="V8" s="188" t="str">
        <f>IF($AF$2="D1",IF(VLOOKUP(MOD(U8+12,21),tabel,3)="R","",VLOOKUP(MOD(U8+12,21),tabel,3)),IF(Invulblad!$D$5="D2",IF(VLOOKUP(MOD(U8+5,21),tabel,3)="R","",VLOOKUP(MOD(U8+5,21),tabel,3)),IF(Invulblad!$D$5="D3",IF(VLOOKUP(MOD(U8+19,21),tabel,3)="R","",VLOOKUP(MOD(U8+19,21),tabel,3)))))</f>
        <v>N</v>
      </c>
      <c r="W8" s="112" t="str">
        <f t="shared" ref="W8:X8" si="26">IF(V8="L", "N", IF(V8="V", "L", IF(V8="N", "V", "")))</f>
        <v>V</v>
      </c>
      <c r="X8" s="79" t="str">
        <f t="shared" si="26"/>
        <v>L</v>
      </c>
      <c r="Z8" s="74" t="str">
        <f t="shared" si="4"/>
        <v>ZA</v>
      </c>
      <c r="AA8" s="167">
        <f>AA7+1</f>
        <v>45780</v>
      </c>
      <c r="AB8" s="188" t="str">
        <f>IF($AF$2="D1",IF(VLOOKUP(MOD(AA8+12,21),tabel,3)="R","",VLOOKUP(MOD(AA8+12,21),tabel,3)),IF(Invulblad!$D$5="D2",IF(VLOOKUP(MOD(AA8+5,21),tabel,3)="R","",VLOOKUP(MOD(AA8+5,21),tabel,3)),IF(Invulblad!$D$5="D3",IF(VLOOKUP(MOD(AA8+19,21),tabel,3)="R","",VLOOKUP(MOD(AA8+19,21),tabel,3)))))</f>
        <v/>
      </c>
      <c r="AC8" s="112" t="str">
        <f t="shared" ref="AC8:AD8" si="27">IF(AB8="L", "N", IF(AB8="V", "L", IF(AB8="N", "V", "")))</f>
        <v/>
      </c>
      <c r="AD8" s="79" t="str">
        <f t="shared" si="27"/>
        <v/>
      </c>
      <c r="AF8" s="74" t="str">
        <f t="shared" si="5"/>
        <v>DI</v>
      </c>
      <c r="AG8" s="167">
        <f>AG7+1</f>
        <v>45811</v>
      </c>
      <c r="AH8" s="188" t="str">
        <f>IF($AF$2="D1",IF(VLOOKUP(MOD(AG8+12,21),tabel,3)="R","",VLOOKUP(MOD(AG8+12,21),tabel,3)),IF(Invulblad!$D$5="D2",IF(VLOOKUP(MOD(AG8+5,21),tabel,3)="R","",VLOOKUP(MOD(AG8+5,21),tabel,3)),IF(Invulblad!$D$5="D3",IF(VLOOKUP(MOD(AG8+19,21),tabel,3)="R","",VLOOKUP(MOD(AG8+19,21),tabel,3)))))</f>
        <v>N</v>
      </c>
      <c r="AI8" s="112" t="str">
        <f t="shared" ref="AI8:AJ8" si="28">IF(AH8="L", "N", IF(AH8="V", "L", IF(AH8="N", "V", "")))</f>
        <v>V</v>
      </c>
      <c r="AJ8" s="79" t="str">
        <f t="shared" si="28"/>
        <v>L</v>
      </c>
      <c r="AL8" s="74" t="str">
        <f t="shared" si="6"/>
        <v>DO</v>
      </c>
      <c r="AM8" s="167">
        <f>AM7+1</f>
        <v>45841</v>
      </c>
      <c r="AN8" s="188" t="str">
        <f>IF($AF$2="D1",IF(VLOOKUP(MOD(AM8+12,21),tabel,3)="R","",VLOOKUP(MOD(AM8+12,21),tabel,3)),IF(Invulblad!$D$5="D2",IF(VLOOKUP(MOD(AM8+5,21),tabel,3)="R","",VLOOKUP(MOD(AM8+5,21),tabel,3)),IF(Invulblad!$D$5="D3",IF(VLOOKUP(MOD(AM8+19,21),tabel,3)="R","",VLOOKUP(MOD(AM8+19,21),tabel,3)))))</f>
        <v>L</v>
      </c>
      <c r="AO8" s="112" t="str">
        <f t="shared" ref="AO8:AP8" si="29">IF(AN8="L", "N", IF(AN8="V", "L", IF(AN8="N", "V", "")))</f>
        <v>N</v>
      </c>
      <c r="AP8" s="79" t="str">
        <f t="shared" si="29"/>
        <v>V</v>
      </c>
      <c r="AR8" s="74" t="str">
        <f t="shared" si="7"/>
        <v>ZO</v>
      </c>
      <c r="AS8" s="167">
        <f>AS7+1</f>
        <v>45872</v>
      </c>
      <c r="AT8" s="188" t="str">
        <f>IF($AF$2="D1",IF(VLOOKUP(MOD(AS8+12,21),tabel,3)="R","",VLOOKUP(MOD(AS8+12,21),tabel,3)),IF(Invulblad!$D$5="D2",IF(VLOOKUP(MOD(AS8+5,21),tabel,3)="R","",VLOOKUP(MOD(AS8+5,21),tabel,3)),IF(Invulblad!$D$5="D3",IF(VLOOKUP(MOD(AS8+19,21),tabel,3)="R","",VLOOKUP(MOD(AS8+19,21),tabel,3)))))</f>
        <v/>
      </c>
      <c r="AU8" s="112" t="str">
        <f t="shared" ref="AU8:AV8" si="30">IF(AT8="L", "N", IF(AT8="V", "L", IF(AT8="N", "V", "")))</f>
        <v/>
      </c>
      <c r="AV8" s="79" t="str">
        <f t="shared" si="30"/>
        <v/>
      </c>
      <c r="AX8" s="74" t="str">
        <f t="shared" si="8"/>
        <v>WO</v>
      </c>
      <c r="AY8" s="167">
        <f>AY7+1</f>
        <v>45903</v>
      </c>
      <c r="AZ8" s="188" t="str">
        <f>IF($AF$2="D1",IF(VLOOKUP(MOD(AY8+12,21),tabel,3)="R","",VLOOKUP(MOD(AY8+12,21),tabel,3)),IF(Invulblad!$D$5="D2",IF(VLOOKUP(MOD(AY8+5,21),tabel,3)="R","",VLOOKUP(MOD(AY8+5,21),tabel,3)),IF(Invulblad!$D$5="D3",IF(VLOOKUP(MOD(AY8+19,21),tabel,3)="R","",VLOOKUP(MOD(AY8+19,21),tabel,3)))))</f>
        <v>L</v>
      </c>
      <c r="BA8" s="112" t="str">
        <f t="shared" ref="BA8:BB8" si="31">IF(AZ8="L", "N", IF(AZ8="V", "L", IF(AZ8="N", "V", "")))</f>
        <v>N</v>
      </c>
      <c r="BB8" s="79" t="str">
        <f t="shared" si="31"/>
        <v>V</v>
      </c>
      <c r="BD8" s="74" t="str">
        <f t="shared" si="9"/>
        <v>VR</v>
      </c>
      <c r="BE8" s="167">
        <f>BE7+1</f>
        <v>45933</v>
      </c>
      <c r="BF8" s="188" t="str">
        <f>IF($AF$2="D1",IF(VLOOKUP(MOD(BE8+12,21),tabel,3)="R","",VLOOKUP(MOD(BE8+12,21),tabel,3)),IF(Invulblad!$D$5="D2",IF(VLOOKUP(MOD(BE8+5,21),tabel,3)="R","",VLOOKUP(MOD(BE8+5,21),tabel,3)),IF(Invulblad!$D$5="D3",IF(VLOOKUP(MOD(BE8+19,21),tabel,3)="R","",VLOOKUP(MOD(BE8+19,21),tabel,3)))))</f>
        <v>V</v>
      </c>
      <c r="BG8" s="112" t="str">
        <f t="shared" ref="BG8:BH8" si="32">IF(BF8="L", "N", IF(BF8="V", "L", IF(BF8="N", "V", "")))</f>
        <v>L</v>
      </c>
      <c r="BH8" s="79" t="str">
        <f t="shared" si="32"/>
        <v>N</v>
      </c>
      <c r="BJ8" s="74" t="str">
        <f t="shared" si="10"/>
        <v>MA</v>
      </c>
      <c r="BK8" s="167">
        <f>BK7+1</f>
        <v>45964</v>
      </c>
      <c r="BL8" s="188" t="str">
        <f>IF($AF$2="D1",IF(VLOOKUP(MOD(BK8+12,21),tabel,3)="R","",VLOOKUP(MOD(BK8+12,21),tabel,3)),IF(Invulblad!$D$5="D2",IF(VLOOKUP(MOD(BK8+5,21),tabel,3)="R","",VLOOKUP(MOD(BK8+5,21),tabel,3)),IF(Invulblad!$D$5="D3",IF(VLOOKUP(MOD(BK8+19,21),tabel,3)="R","",VLOOKUP(MOD(BK8+19,21),tabel,3)))))</f>
        <v>L</v>
      </c>
      <c r="BM8" s="112" t="str">
        <f t="shared" ref="BM8:BN8" si="33">IF(BL8="L", "N", IF(BL8="V", "L", IF(BL8="N", "V", "")))</f>
        <v>N</v>
      </c>
      <c r="BN8" s="79" t="str">
        <f t="shared" si="33"/>
        <v>V</v>
      </c>
      <c r="BP8" s="74" t="str">
        <f t="shared" si="11"/>
        <v>WO</v>
      </c>
      <c r="BQ8" s="167">
        <f>BQ7+1</f>
        <v>45994</v>
      </c>
      <c r="BR8" s="188" t="str">
        <f>IF($AF$2="D1",IF(VLOOKUP(MOD(BQ8+12,21),tabel,3)="R","",VLOOKUP(MOD(BQ8+12,21),tabel,3)),IF(Invulblad!$D$5="D2",IF(VLOOKUP(MOD(BQ8+5,21),tabel,3)="R","",VLOOKUP(MOD(BQ8+5,21),tabel,3)),IF(Invulblad!$D$5="D3",IF(VLOOKUP(MOD(BQ8+19,21),tabel,3)="R","",VLOOKUP(MOD(BQ8+19,21),tabel,3)))))</f>
        <v>V</v>
      </c>
      <c r="BS8" s="112" t="str">
        <f t="shared" ref="BS8:BT8" si="34">IF(BR8="L", "N", IF(BR8="V", "L", IF(BR8="N", "V", "")))</f>
        <v>L</v>
      </c>
      <c r="BT8" s="79" t="str">
        <f t="shared" si="34"/>
        <v>N</v>
      </c>
    </row>
    <row r="9" spans="1:72" ht="14.1" customHeight="1" x14ac:dyDescent="0.2">
      <c r="B9" s="74" t="str">
        <f t="shared" si="0"/>
        <v>ZA</v>
      </c>
      <c r="C9" s="167">
        <f t="shared" ref="C9:C36" si="35">C8+1</f>
        <v>45661</v>
      </c>
      <c r="D9" s="188" t="str">
        <f>IF($AF$2="D1",IF(VLOOKUP(MOD(C9+12,21),tabel,3)="R","",VLOOKUP(MOD(C9+12,21),tabel,3)),IF(Invulblad!$D$5="D2",IF(VLOOKUP(MOD(C9+5,21),tabel,3)="R","",VLOOKUP(MOD(C9+5,21),tabel,3)),IF(Invulblad!$D$5="D3",IF(VLOOKUP(MOD(C9+19,21),tabel,3)="R","",VLOOKUP(MOD(C9+19,21),tabel,3)))))</f>
        <v/>
      </c>
      <c r="E9" s="112" t="str">
        <f t="shared" si="12"/>
        <v/>
      </c>
      <c r="F9" s="79" t="str">
        <f t="shared" si="12"/>
        <v/>
      </c>
      <c r="G9" s="77"/>
      <c r="H9" s="74" t="str">
        <f t="shared" si="1"/>
        <v>DI</v>
      </c>
      <c r="I9" s="167">
        <f t="shared" ref="I9:I23" si="36">I8+1</f>
        <v>45692</v>
      </c>
      <c r="J9" s="188" t="str">
        <f>IF($AF$2="D1",IF(VLOOKUP(MOD(I9+12,21),tabel,3)="R","",VLOOKUP(MOD(I9+12,21),tabel,3)),IF(Invulblad!$D$5="D2",IF(VLOOKUP(MOD(I9+5,21),tabel,3)="R","",VLOOKUP(MOD(I9+5,21),tabel,3)),IF(Invulblad!$D$5="D3",IF(VLOOKUP(MOD(I9+19,21),tabel,3)="R","",VLOOKUP(MOD(I9+19,21),tabel,3)))))</f>
        <v>L</v>
      </c>
      <c r="K9" s="112" t="str">
        <f t="shared" ref="K9:L9" si="37">IF(J9="L", "N", IF(J9="V", "L", IF(J9="N", "V", "")))</f>
        <v>N</v>
      </c>
      <c r="L9" s="79" t="str">
        <f t="shared" si="37"/>
        <v>V</v>
      </c>
      <c r="N9" s="74" t="str">
        <f t="shared" si="2"/>
        <v>DI</v>
      </c>
      <c r="O9" s="167">
        <f t="shared" ref="O9:O23" si="38">O8+1</f>
        <v>45720</v>
      </c>
      <c r="P9" s="188" t="str">
        <f>IF($AF$2="D1",IF(VLOOKUP(MOD(O9+12,21),tabel,3)="R","",VLOOKUP(MOD(O9+12,21),tabel,3)),IF(Invulblad!$D$5="D2",IF(VLOOKUP(MOD(O9+5,21),tabel,3)="R","",VLOOKUP(MOD(O9+5,21),tabel,3)),IF(Invulblad!$D$5="D3",IF(VLOOKUP(MOD(O9+19,21),tabel,3)="R","",VLOOKUP(MOD(O9+19,21),tabel,3)))))</f>
        <v>V</v>
      </c>
      <c r="Q9" s="112" t="str">
        <f t="shared" ref="Q9:R9" si="39">IF(P9="L", "N", IF(P9="V", "L", IF(P9="N", "V", "")))</f>
        <v>L</v>
      </c>
      <c r="R9" s="79" t="str">
        <f t="shared" si="39"/>
        <v>N</v>
      </c>
      <c r="T9" s="74" t="str">
        <f t="shared" si="3"/>
        <v>VR</v>
      </c>
      <c r="U9" s="167">
        <f t="shared" ref="U9:U23" si="40">U8+1</f>
        <v>45751</v>
      </c>
      <c r="V9" s="188" t="str">
        <f>IF($AF$2="D1",IF(VLOOKUP(MOD(U9+12,21),tabel,3)="R","",VLOOKUP(MOD(U9+12,21),tabel,3)),IF(Invulblad!$D$5="D2",IF(VLOOKUP(MOD(U9+5,21),tabel,3)="R","",VLOOKUP(MOD(U9+5,21),tabel,3)),IF(Invulblad!$D$5="D3",IF(VLOOKUP(MOD(U9+19,21),tabel,3)="R","",VLOOKUP(MOD(U9+19,21),tabel,3)))))</f>
        <v>N</v>
      </c>
      <c r="W9" s="112" t="str">
        <f t="shared" ref="W9:X9" si="41">IF(V9="L", "N", IF(V9="V", "L", IF(V9="N", "V", "")))</f>
        <v>V</v>
      </c>
      <c r="X9" s="79" t="str">
        <f t="shared" si="41"/>
        <v>L</v>
      </c>
      <c r="Z9" s="74" t="str">
        <f t="shared" si="4"/>
        <v>ZO</v>
      </c>
      <c r="AA9" s="167">
        <f t="shared" ref="AA9:AA23" si="42">AA8+1</f>
        <v>45781</v>
      </c>
      <c r="AB9" s="188" t="str">
        <f>IF($AF$2="D1",IF(VLOOKUP(MOD(AA9+12,21),tabel,3)="R","",VLOOKUP(MOD(AA9+12,21),tabel,3)),IF(Invulblad!$D$5="D2",IF(VLOOKUP(MOD(AA9+5,21),tabel,3)="R","",VLOOKUP(MOD(AA9+5,21),tabel,3)),IF(Invulblad!$D$5="D3",IF(VLOOKUP(MOD(AA9+19,21),tabel,3)="R","",VLOOKUP(MOD(AA9+19,21),tabel,3)))))</f>
        <v/>
      </c>
      <c r="AC9" s="112" t="str">
        <f t="shared" ref="AC9:AD9" si="43">IF(AB9="L", "N", IF(AB9="V", "L", IF(AB9="N", "V", "")))</f>
        <v/>
      </c>
      <c r="AD9" s="79" t="str">
        <f t="shared" si="43"/>
        <v/>
      </c>
      <c r="AF9" s="74" t="str">
        <f t="shared" si="5"/>
        <v>WO</v>
      </c>
      <c r="AG9" s="167">
        <f t="shared" ref="AG9:AG23" si="44">AG8+1</f>
        <v>45812</v>
      </c>
      <c r="AH9" s="188" t="str">
        <f>IF($AF$2="D1",IF(VLOOKUP(MOD(AG9+12,21),tabel,3)="R","",VLOOKUP(MOD(AG9+12,21),tabel,3)),IF(Invulblad!$D$5="D2",IF(VLOOKUP(MOD(AG9+5,21),tabel,3)="R","",VLOOKUP(MOD(AG9+5,21),tabel,3)),IF(Invulblad!$D$5="D3",IF(VLOOKUP(MOD(AG9+19,21),tabel,3)="R","",VLOOKUP(MOD(AG9+19,21),tabel,3)))))</f>
        <v>N</v>
      </c>
      <c r="AI9" s="112" t="str">
        <f t="shared" ref="AI9:AJ9" si="45">IF(AH9="L", "N", IF(AH9="V", "L", IF(AH9="N", "V", "")))</f>
        <v>V</v>
      </c>
      <c r="AJ9" s="79" t="str">
        <f t="shared" si="45"/>
        <v>L</v>
      </c>
      <c r="AL9" s="74" t="str">
        <f t="shared" si="6"/>
        <v>VR</v>
      </c>
      <c r="AM9" s="167">
        <f t="shared" ref="AM9:AM23" si="46">AM8+1</f>
        <v>45842</v>
      </c>
      <c r="AN9" s="188" t="str">
        <f>IF($AF$2="D1",IF(VLOOKUP(MOD(AM9+12,21),tabel,3)="R","",VLOOKUP(MOD(AM9+12,21),tabel,3)),IF(Invulblad!$D$5="D2",IF(VLOOKUP(MOD(AM9+5,21),tabel,3)="R","",VLOOKUP(MOD(AM9+5,21),tabel,3)),IF(Invulblad!$D$5="D3",IF(VLOOKUP(MOD(AM9+19,21),tabel,3)="R","",VLOOKUP(MOD(AM9+19,21),tabel,3)))))</f>
        <v>L</v>
      </c>
      <c r="AO9" s="112" t="str">
        <f t="shared" ref="AO9:AP9" si="47">IF(AN9="L", "N", IF(AN9="V", "L", IF(AN9="N", "V", "")))</f>
        <v>N</v>
      </c>
      <c r="AP9" s="79" t="str">
        <f t="shared" si="47"/>
        <v>V</v>
      </c>
      <c r="AR9" s="74" t="str">
        <f t="shared" si="7"/>
        <v>MA</v>
      </c>
      <c r="AS9" s="167">
        <f t="shared" ref="AS9:AS23" si="48">AS8+1</f>
        <v>45873</v>
      </c>
      <c r="AT9" s="188" t="str">
        <f>IF($AF$2="D1",IF(VLOOKUP(MOD(AS9+12,21),tabel,3)="R","",VLOOKUP(MOD(AS9+12,21),tabel,3)),IF(Invulblad!$D$5="D2",IF(VLOOKUP(MOD(AS9+5,21),tabel,3)="R","",VLOOKUP(MOD(AS9+5,21),tabel,3)),IF(Invulblad!$D$5="D3",IF(VLOOKUP(MOD(AS9+19,21),tabel,3)="R","",VLOOKUP(MOD(AS9+19,21),tabel,3)))))</f>
        <v>N</v>
      </c>
      <c r="AU9" s="112" t="str">
        <f t="shared" ref="AU9:AV9" si="49">IF(AT9="L", "N", IF(AT9="V", "L", IF(AT9="N", "V", "")))</f>
        <v>V</v>
      </c>
      <c r="AV9" s="79" t="str">
        <f t="shared" si="49"/>
        <v>L</v>
      </c>
      <c r="AX9" s="74" t="str">
        <f t="shared" si="8"/>
        <v>DO</v>
      </c>
      <c r="AY9" s="167">
        <f t="shared" ref="AY9:AY23" si="50">AY8+1</f>
        <v>45904</v>
      </c>
      <c r="AZ9" s="188" t="str">
        <f>IF($AF$2="D1",IF(VLOOKUP(MOD(AY9+12,21),tabel,3)="R","",VLOOKUP(MOD(AY9+12,21),tabel,3)),IF(Invulblad!$D$5="D2",IF(VLOOKUP(MOD(AY9+5,21),tabel,3)="R","",VLOOKUP(MOD(AY9+5,21),tabel,3)),IF(Invulblad!$D$5="D3",IF(VLOOKUP(MOD(AY9+19,21),tabel,3)="R","",VLOOKUP(MOD(AY9+19,21),tabel,3)))))</f>
        <v>L</v>
      </c>
      <c r="BA9" s="112" t="str">
        <f t="shared" ref="BA9:BB9" si="51">IF(AZ9="L", "N", IF(AZ9="V", "L", IF(AZ9="N", "V", "")))</f>
        <v>N</v>
      </c>
      <c r="BB9" s="79" t="str">
        <f t="shared" si="51"/>
        <v>V</v>
      </c>
      <c r="BD9" s="74" t="str">
        <f t="shared" si="9"/>
        <v>ZA</v>
      </c>
      <c r="BE9" s="167">
        <f t="shared" ref="BE9:BE23" si="52">BE8+1</f>
        <v>45934</v>
      </c>
      <c r="BF9" s="188" t="str">
        <f>IF($AF$2="D1",IF(VLOOKUP(MOD(BE9+12,21),tabel,3)="R","",VLOOKUP(MOD(BE9+12,21),tabel,3)),IF(Invulblad!$D$5="D2",IF(VLOOKUP(MOD(BE9+5,21),tabel,3)="R","",VLOOKUP(MOD(BE9+5,21),tabel,3)),IF(Invulblad!$D$5="D3",IF(VLOOKUP(MOD(BE9+19,21),tabel,3)="R","",VLOOKUP(MOD(BE9+19,21),tabel,3)))))</f>
        <v/>
      </c>
      <c r="BG9" s="112" t="str">
        <f t="shared" ref="BG9:BH9" si="53">IF(BF9="L", "N", IF(BF9="V", "L", IF(BF9="N", "V", "")))</f>
        <v/>
      </c>
      <c r="BH9" s="79" t="str">
        <f t="shared" si="53"/>
        <v/>
      </c>
      <c r="BJ9" s="74" t="str">
        <f t="shared" si="10"/>
        <v>DI</v>
      </c>
      <c r="BK9" s="167">
        <f t="shared" ref="BK9:BK23" si="54">BK8+1</f>
        <v>45965</v>
      </c>
      <c r="BL9" s="188" t="str">
        <f>IF($AF$2="D1",IF(VLOOKUP(MOD(BK9+12,21),tabel,3)="R","",VLOOKUP(MOD(BK9+12,21),tabel,3)),IF(Invulblad!$D$5="D2",IF(VLOOKUP(MOD(BK9+5,21),tabel,3)="R","",VLOOKUP(MOD(BK9+5,21),tabel,3)),IF(Invulblad!$D$5="D3",IF(VLOOKUP(MOD(BK9+19,21),tabel,3)="R","",VLOOKUP(MOD(BK9+19,21),tabel,3)))))</f>
        <v>L</v>
      </c>
      <c r="BM9" s="112" t="str">
        <f t="shared" ref="BM9:BN9" si="55">IF(BL9="L", "N", IF(BL9="V", "L", IF(BL9="N", "V", "")))</f>
        <v>N</v>
      </c>
      <c r="BN9" s="79" t="str">
        <f t="shared" si="55"/>
        <v>V</v>
      </c>
      <c r="BP9" s="74" t="str">
        <f t="shared" si="11"/>
        <v>DO</v>
      </c>
      <c r="BQ9" s="167">
        <f t="shared" ref="BQ9:BQ23" si="56">BQ8+1</f>
        <v>45995</v>
      </c>
      <c r="BR9" s="188" t="str">
        <f>IF($AF$2="D1",IF(VLOOKUP(MOD(BQ9+12,21),tabel,3)="R","",VLOOKUP(MOD(BQ9+12,21),tabel,3)),IF(Invulblad!$D$5="D2",IF(VLOOKUP(MOD(BQ9+5,21),tabel,3)="R","",VLOOKUP(MOD(BQ9+5,21),tabel,3)),IF(Invulblad!$D$5="D3",IF(VLOOKUP(MOD(BQ9+19,21),tabel,3)="R","",VLOOKUP(MOD(BQ9+19,21),tabel,3)))))</f>
        <v>V</v>
      </c>
      <c r="BS9" s="112" t="str">
        <f t="shared" ref="BS9:BT9" si="57">IF(BR9="L", "N", IF(BR9="V", "L", IF(BR9="N", "V", "")))</f>
        <v>L</v>
      </c>
      <c r="BT9" s="79" t="str">
        <f t="shared" si="57"/>
        <v>N</v>
      </c>
    </row>
    <row r="10" spans="1:72" ht="14.1" customHeight="1" x14ac:dyDescent="0.2">
      <c r="B10" s="74" t="str">
        <f t="shared" si="0"/>
        <v>ZO</v>
      </c>
      <c r="C10" s="167">
        <f t="shared" si="35"/>
        <v>45662</v>
      </c>
      <c r="D10" s="188" t="str">
        <f>IF($AF$2="D1",IF(VLOOKUP(MOD(C10+12,21),tabel,3)="R","",VLOOKUP(MOD(C10+12,21),tabel,3)),IF(Invulblad!$D$5="D2",IF(VLOOKUP(MOD(C10+5,21),tabel,3)="R","",VLOOKUP(MOD(C10+5,21),tabel,3)),IF(Invulblad!$D$5="D3",IF(VLOOKUP(MOD(C10+19,21),tabel,3)="R","",VLOOKUP(MOD(C10+19,21),tabel,3)))))</f>
        <v/>
      </c>
      <c r="E10" s="112" t="str">
        <f t="shared" si="12"/>
        <v/>
      </c>
      <c r="F10" s="79" t="str">
        <f t="shared" si="12"/>
        <v/>
      </c>
      <c r="G10" s="77"/>
      <c r="H10" s="74" t="str">
        <f t="shared" si="1"/>
        <v>WO</v>
      </c>
      <c r="I10" s="167">
        <f t="shared" si="36"/>
        <v>45693</v>
      </c>
      <c r="J10" s="188" t="str">
        <f>IF($AF$2="D1",IF(VLOOKUP(MOD(I10+12,21),tabel,3)="R","",VLOOKUP(MOD(I10+12,21),tabel,3)),IF(Invulblad!$D$5="D2",IF(VLOOKUP(MOD(I10+5,21),tabel,3)="R","",VLOOKUP(MOD(I10+5,21),tabel,3)),IF(Invulblad!$D$5="D3",IF(VLOOKUP(MOD(I10+19,21),tabel,3)="R","",VLOOKUP(MOD(I10+19,21),tabel,3)))))</f>
        <v>L</v>
      </c>
      <c r="K10" s="112" t="str">
        <f t="shared" ref="K10:L10" si="58">IF(J10="L", "N", IF(J10="V", "L", IF(J10="N", "V", "")))</f>
        <v>N</v>
      </c>
      <c r="L10" s="79" t="str">
        <f t="shared" si="58"/>
        <v>V</v>
      </c>
      <c r="N10" s="74" t="str">
        <f t="shared" si="2"/>
        <v>WO</v>
      </c>
      <c r="O10" s="167">
        <f t="shared" si="38"/>
        <v>45721</v>
      </c>
      <c r="P10" s="188" t="str">
        <f>IF($AF$2="D1",IF(VLOOKUP(MOD(O10+12,21),tabel,3)="R","",VLOOKUP(MOD(O10+12,21),tabel,3)),IF(Invulblad!$D$5="D2",IF(VLOOKUP(MOD(O10+5,21),tabel,3)="R","",VLOOKUP(MOD(O10+5,21),tabel,3)),IF(Invulblad!$D$5="D3",IF(VLOOKUP(MOD(O10+19,21),tabel,3)="R","",VLOOKUP(MOD(O10+19,21),tabel,3)))))</f>
        <v>V</v>
      </c>
      <c r="Q10" s="112" t="str">
        <f t="shared" ref="Q10:R10" si="59">IF(P10="L", "N", IF(P10="V", "L", IF(P10="N", "V", "")))</f>
        <v>L</v>
      </c>
      <c r="R10" s="79" t="str">
        <f t="shared" si="59"/>
        <v>N</v>
      </c>
      <c r="T10" s="74" t="str">
        <f t="shared" si="3"/>
        <v>ZA</v>
      </c>
      <c r="U10" s="167">
        <f t="shared" si="40"/>
        <v>45752</v>
      </c>
      <c r="V10" s="188" t="str">
        <f>IF($AF$2="D1",IF(VLOOKUP(MOD(U10+12,21),tabel,3)="R","",VLOOKUP(MOD(U10+12,21),tabel,3)),IF(Invulblad!$D$5="D2",IF(VLOOKUP(MOD(U10+5,21),tabel,3)="R","",VLOOKUP(MOD(U10+5,21),tabel,3)),IF(Invulblad!$D$5="D3",IF(VLOOKUP(MOD(U10+19,21),tabel,3)="R","",VLOOKUP(MOD(U10+19,21),tabel,3)))))</f>
        <v/>
      </c>
      <c r="W10" s="112" t="str">
        <f t="shared" ref="W10:X10" si="60">IF(V10="L", "N", IF(V10="V", "L", IF(V10="N", "V", "")))</f>
        <v/>
      </c>
      <c r="X10" s="79" t="str">
        <f t="shared" si="60"/>
        <v/>
      </c>
      <c r="Z10" s="74" t="str">
        <f t="shared" si="4"/>
        <v>MA</v>
      </c>
      <c r="AA10" s="167">
        <f t="shared" si="42"/>
        <v>45782</v>
      </c>
      <c r="AB10" s="188" t="str">
        <f>IF($AF$2="D1",IF(VLOOKUP(MOD(AA10+12,21),tabel,3)="R","",VLOOKUP(MOD(AA10+12,21),tabel,3)),IF(Invulblad!$D$5="D2",IF(VLOOKUP(MOD(AA10+5,21),tabel,3)="R","",VLOOKUP(MOD(AA10+5,21),tabel,3)),IF(Invulblad!$D$5="D3",IF(VLOOKUP(MOD(AA10+19,21),tabel,3)="R","",VLOOKUP(MOD(AA10+19,21),tabel,3)))))</f>
        <v>V</v>
      </c>
      <c r="AC10" s="112" t="str">
        <f t="shared" ref="AC10:AD10" si="61">IF(AB10="L", "N", IF(AB10="V", "L", IF(AB10="N", "V", "")))</f>
        <v>L</v>
      </c>
      <c r="AD10" s="79" t="str">
        <f t="shared" si="61"/>
        <v>N</v>
      </c>
      <c r="AF10" s="74" t="str">
        <f t="shared" si="5"/>
        <v>DO</v>
      </c>
      <c r="AG10" s="167">
        <f t="shared" si="44"/>
        <v>45813</v>
      </c>
      <c r="AH10" s="188" t="str">
        <f>IF($AF$2="D1",IF(VLOOKUP(MOD(AG10+12,21),tabel,3)="R","",VLOOKUP(MOD(AG10+12,21),tabel,3)),IF(Invulblad!$D$5="D2",IF(VLOOKUP(MOD(AG10+5,21),tabel,3)="R","",VLOOKUP(MOD(AG10+5,21),tabel,3)),IF(Invulblad!$D$5="D3",IF(VLOOKUP(MOD(AG10+19,21),tabel,3)="R","",VLOOKUP(MOD(AG10+19,21),tabel,3)))))</f>
        <v>N</v>
      </c>
      <c r="AI10" s="112" t="str">
        <f t="shared" ref="AI10:AJ10" si="62">IF(AH10="L", "N", IF(AH10="V", "L", IF(AH10="N", "V", "")))</f>
        <v>V</v>
      </c>
      <c r="AJ10" s="79" t="str">
        <f t="shared" si="62"/>
        <v>L</v>
      </c>
      <c r="AL10" s="74" t="str">
        <f t="shared" si="6"/>
        <v>ZA</v>
      </c>
      <c r="AM10" s="167">
        <f t="shared" si="46"/>
        <v>45843</v>
      </c>
      <c r="AN10" s="188" t="str">
        <f>IF($AF$2="D1",IF(VLOOKUP(MOD(AM10+12,21),tabel,3)="R","",VLOOKUP(MOD(AM10+12,21),tabel,3)),IF(Invulblad!$D$5="D2",IF(VLOOKUP(MOD(AM10+5,21),tabel,3)="R","",VLOOKUP(MOD(AM10+5,21),tabel,3)),IF(Invulblad!$D$5="D3",IF(VLOOKUP(MOD(AM10+19,21),tabel,3)="R","",VLOOKUP(MOD(AM10+19,21),tabel,3)))))</f>
        <v/>
      </c>
      <c r="AO10" s="112" t="str">
        <f t="shared" ref="AO10:AP10" si="63">IF(AN10="L", "N", IF(AN10="V", "L", IF(AN10="N", "V", "")))</f>
        <v/>
      </c>
      <c r="AP10" s="79" t="str">
        <f t="shared" si="63"/>
        <v/>
      </c>
      <c r="AR10" s="74" t="str">
        <f t="shared" si="7"/>
        <v>DI</v>
      </c>
      <c r="AS10" s="167">
        <f t="shared" si="48"/>
        <v>45874</v>
      </c>
      <c r="AT10" s="188" t="str">
        <f>IF($AF$2="D1",IF(VLOOKUP(MOD(AS10+12,21),tabel,3)="R","",VLOOKUP(MOD(AS10+12,21),tabel,3)),IF(Invulblad!$D$5="D2",IF(VLOOKUP(MOD(AS10+5,21),tabel,3)="R","",VLOOKUP(MOD(AS10+5,21),tabel,3)),IF(Invulblad!$D$5="D3",IF(VLOOKUP(MOD(AS10+19,21),tabel,3)="R","",VLOOKUP(MOD(AS10+19,21),tabel,3)))))</f>
        <v>N</v>
      </c>
      <c r="AU10" s="112" t="str">
        <f t="shared" ref="AU10:AV10" si="64">IF(AT10="L", "N", IF(AT10="V", "L", IF(AT10="N", "V", "")))</f>
        <v>V</v>
      </c>
      <c r="AV10" s="79" t="str">
        <f t="shared" si="64"/>
        <v>L</v>
      </c>
      <c r="AX10" s="74" t="str">
        <f t="shared" si="8"/>
        <v>VR</v>
      </c>
      <c r="AY10" s="167">
        <f t="shared" si="50"/>
        <v>45905</v>
      </c>
      <c r="AZ10" s="188" t="str">
        <f>IF($AF$2="D1",IF(VLOOKUP(MOD(AY10+12,21),tabel,3)="R","",VLOOKUP(MOD(AY10+12,21),tabel,3)),IF(Invulblad!$D$5="D2",IF(VLOOKUP(MOD(AY10+5,21),tabel,3)="R","",VLOOKUP(MOD(AY10+5,21),tabel,3)),IF(Invulblad!$D$5="D3",IF(VLOOKUP(MOD(AY10+19,21),tabel,3)="R","",VLOOKUP(MOD(AY10+19,21),tabel,3)))))</f>
        <v>L</v>
      </c>
      <c r="BA10" s="112" t="str">
        <f t="shared" ref="BA10:BB10" si="65">IF(AZ10="L", "N", IF(AZ10="V", "L", IF(AZ10="N", "V", "")))</f>
        <v>N</v>
      </c>
      <c r="BB10" s="79" t="str">
        <f t="shared" si="65"/>
        <v>V</v>
      </c>
      <c r="BD10" s="74" t="str">
        <f t="shared" si="9"/>
        <v>ZO</v>
      </c>
      <c r="BE10" s="167">
        <f t="shared" si="52"/>
        <v>45935</v>
      </c>
      <c r="BF10" s="188" t="str">
        <f>IF($AF$2="D1",IF(VLOOKUP(MOD(BE10+12,21),tabel,3)="R","",VLOOKUP(MOD(BE10+12,21),tabel,3)),IF(Invulblad!$D$5="D2",IF(VLOOKUP(MOD(BE10+5,21),tabel,3)="R","",VLOOKUP(MOD(BE10+5,21),tabel,3)),IF(Invulblad!$D$5="D3",IF(VLOOKUP(MOD(BE10+19,21),tabel,3)="R","",VLOOKUP(MOD(BE10+19,21),tabel,3)))))</f>
        <v/>
      </c>
      <c r="BG10" s="112" t="str">
        <f t="shared" ref="BG10:BH10" si="66">IF(BF10="L", "N", IF(BF10="V", "L", IF(BF10="N", "V", "")))</f>
        <v/>
      </c>
      <c r="BH10" s="79" t="str">
        <f t="shared" si="66"/>
        <v/>
      </c>
      <c r="BJ10" s="74" t="str">
        <f t="shared" si="10"/>
        <v>WO</v>
      </c>
      <c r="BK10" s="167">
        <f t="shared" si="54"/>
        <v>45966</v>
      </c>
      <c r="BL10" s="188" t="str">
        <f>IF($AF$2="D1",IF(VLOOKUP(MOD(BK10+12,21),tabel,3)="R","",VLOOKUP(MOD(BK10+12,21),tabel,3)),IF(Invulblad!$D$5="D2",IF(VLOOKUP(MOD(BK10+5,21),tabel,3)="R","",VLOOKUP(MOD(BK10+5,21),tabel,3)),IF(Invulblad!$D$5="D3",IF(VLOOKUP(MOD(BK10+19,21),tabel,3)="R","",VLOOKUP(MOD(BK10+19,21),tabel,3)))))</f>
        <v>L</v>
      </c>
      <c r="BM10" s="112" t="str">
        <f t="shared" ref="BM10:BN10" si="67">IF(BL10="L", "N", IF(BL10="V", "L", IF(BL10="N", "V", "")))</f>
        <v>N</v>
      </c>
      <c r="BN10" s="79" t="str">
        <f t="shared" si="67"/>
        <v>V</v>
      </c>
      <c r="BP10" s="74" t="str">
        <f t="shared" si="11"/>
        <v>VR</v>
      </c>
      <c r="BQ10" s="167">
        <f t="shared" si="56"/>
        <v>45996</v>
      </c>
      <c r="BR10" s="188" t="str">
        <f>IF($AF$2="D1",IF(VLOOKUP(MOD(BQ10+12,21),tabel,3)="R","",VLOOKUP(MOD(BQ10+12,21),tabel,3)),IF(Invulblad!$D$5="D2",IF(VLOOKUP(MOD(BQ10+5,21),tabel,3)="R","",VLOOKUP(MOD(BQ10+5,21),tabel,3)),IF(Invulblad!$D$5="D3",IF(VLOOKUP(MOD(BQ10+19,21),tabel,3)="R","",VLOOKUP(MOD(BQ10+19,21),tabel,3)))))</f>
        <v>V</v>
      </c>
      <c r="BS10" s="112" t="str">
        <f t="shared" ref="BS10:BT10" si="68">IF(BR10="L", "N", IF(BR10="V", "L", IF(BR10="N", "V", "")))</f>
        <v>L</v>
      </c>
      <c r="BT10" s="79" t="str">
        <f t="shared" si="68"/>
        <v>N</v>
      </c>
    </row>
    <row r="11" spans="1:72" ht="14.1" customHeight="1" x14ac:dyDescent="0.2">
      <c r="B11" s="74" t="str">
        <f t="shared" si="0"/>
        <v>MA</v>
      </c>
      <c r="C11" s="167">
        <f t="shared" si="35"/>
        <v>45663</v>
      </c>
      <c r="D11" s="188" t="str">
        <f>IF($AF$2="D1",IF(VLOOKUP(MOD(C11+12,21),tabel,3)="R","",VLOOKUP(MOD(C11+12,21),tabel,3)),IF(Invulblad!$D$5="D2",IF(VLOOKUP(MOD(C11+5,21),tabel,3)="R","",VLOOKUP(MOD(C11+5,21),tabel,3)),IF(Invulblad!$D$5="D3",IF(VLOOKUP(MOD(C11+19,21),tabel,3)="R","",VLOOKUP(MOD(C11+19,21),tabel,3)))))</f>
        <v>N</v>
      </c>
      <c r="E11" s="112" t="str">
        <f t="shared" si="12"/>
        <v>V</v>
      </c>
      <c r="F11" s="79" t="str">
        <f t="shared" si="12"/>
        <v>L</v>
      </c>
      <c r="G11" s="77"/>
      <c r="H11" s="74" t="str">
        <f t="shared" si="1"/>
        <v>DO</v>
      </c>
      <c r="I11" s="167">
        <f t="shared" si="36"/>
        <v>45694</v>
      </c>
      <c r="J11" s="188" t="str">
        <f>IF($AF$2="D1",IF(VLOOKUP(MOD(I11+12,21),tabel,3)="R","",VLOOKUP(MOD(I11+12,21),tabel,3)),IF(Invulblad!$D$5="D2",IF(VLOOKUP(MOD(I11+5,21),tabel,3)="R","",VLOOKUP(MOD(I11+5,21),tabel,3)),IF(Invulblad!$D$5="D3",IF(VLOOKUP(MOD(I11+19,21),tabel,3)="R","",VLOOKUP(MOD(I11+19,21),tabel,3)))))</f>
        <v>L</v>
      </c>
      <c r="K11" s="112" t="str">
        <f t="shared" ref="K11:L11" si="69">IF(J11="L", "N", IF(J11="V", "L", IF(J11="N", "V", "")))</f>
        <v>N</v>
      </c>
      <c r="L11" s="79" t="str">
        <f t="shared" si="69"/>
        <v>V</v>
      </c>
      <c r="N11" s="74" t="str">
        <f t="shared" si="2"/>
        <v>DO</v>
      </c>
      <c r="O11" s="167">
        <f t="shared" si="38"/>
        <v>45722</v>
      </c>
      <c r="P11" s="188" t="str">
        <f>IF($AF$2="D1",IF(VLOOKUP(MOD(O11+12,21),tabel,3)="R","",VLOOKUP(MOD(O11+12,21),tabel,3)),IF(Invulblad!$D$5="D2",IF(VLOOKUP(MOD(O11+5,21),tabel,3)="R","",VLOOKUP(MOD(O11+5,21),tabel,3)),IF(Invulblad!$D$5="D3",IF(VLOOKUP(MOD(O11+19,21),tabel,3)="R","",VLOOKUP(MOD(O11+19,21),tabel,3)))))</f>
        <v>V</v>
      </c>
      <c r="Q11" s="112" t="str">
        <f t="shared" ref="Q11:R11" si="70">IF(P11="L", "N", IF(P11="V", "L", IF(P11="N", "V", "")))</f>
        <v>L</v>
      </c>
      <c r="R11" s="79" t="str">
        <f t="shared" si="70"/>
        <v>N</v>
      </c>
      <c r="T11" s="74" t="str">
        <f t="shared" si="3"/>
        <v>ZO</v>
      </c>
      <c r="U11" s="167">
        <f t="shared" si="40"/>
        <v>45753</v>
      </c>
      <c r="V11" s="188" t="str">
        <f>IF($AF$2="D1",IF(VLOOKUP(MOD(U11+12,21),tabel,3)="R","",VLOOKUP(MOD(U11+12,21),tabel,3)),IF(Invulblad!$D$5="D2",IF(VLOOKUP(MOD(U11+5,21),tabel,3)="R","",VLOOKUP(MOD(U11+5,21),tabel,3)),IF(Invulblad!$D$5="D3",IF(VLOOKUP(MOD(U11+19,21),tabel,3)="R","",VLOOKUP(MOD(U11+19,21),tabel,3)))))</f>
        <v/>
      </c>
      <c r="W11" s="112" t="str">
        <f t="shared" ref="W11:X11" si="71">IF(V11="L", "N", IF(V11="V", "L", IF(V11="N", "V", "")))</f>
        <v/>
      </c>
      <c r="X11" s="79" t="str">
        <f t="shared" si="71"/>
        <v/>
      </c>
      <c r="Z11" s="74" t="str">
        <f t="shared" si="4"/>
        <v>DI</v>
      </c>
      <c r="AA11" s="167">
        <f t="shared" si="42"/>
        <v>45783</v>
      </c>
      <c r="AB11" s="188" t="str">
        <f>IF($AF$2="D1",IF(VLOOKUP(MOD(AA11+12,21),tabel,3)="R","",VLOOKUP(MOD(AA11+12,21),tabel,3)),IF(Invulblad!$D$5="D2",IF(VLOOKUP(MOD(AA11+5,21),tabel,3)="R","",VLOOKUP(MOD(AA11+5,21),tabel,3)),IF(Invulblad!$D$5="D3",IF(VLOOKUP(MOD(AA11+19,21),tabel,3)="R","",VLOOKUP(MOD(AA11+19,21),tabel,3)))))</f>
        <v>V</v>
      </c>
      <c r="AC11" s="112" t="str">
        <f t="shared" ref="AC11:AD11" si="72">IF(AB11="L", "N", IF(AB11="V", "L", IF(AB11="N", "V", "")))</f>
        <v>L</v>
      </c>
      <c r="AD11" s="79" t="str">
        <f t="shared" si="72"/>
        <v>N</v>
      </c>
      <c r="AF11" s="74" t="str">
        <f t="shared" si="5"/>
        <v>VR</v>
      </c>
      <c r="AG11" s="167">
        <f t="shared" si="44"/>
        <v>45814</v>
      </c>
      <c r="AH11" s="188" t="str">
        <f>IF($AF$2="D1",IF(VLOOKUP(MOD(AG11+12,21),tabel,3)="R","",VLOOKUP(MOD(AG11+12,21),tabel,3)),IF(Invulblad!$D$5="D2",IF(VLOOKUP(MOD(AG11+5,21),tabel,3)="R","",VLOOKUP(MOD(AG11+5,21),tabel,3)),IF(Invulblad!$D$5="D3",IF(VLOOKUP(MOD(AG11+19,21),tabel,3)="R","",VLOOKUP(MOD(AG11+19,21),tabel,3)))))</f>
        <v>N</v>
      </c>
      <c r="AI11" s="112" t="str">
        <f t="shared" ref="AI11:AJ11" si="73">IF(AH11="L", "N", IF(AH11="V", "L", IF(AH11="N", "V", "")))</f>
        <v>V</v>
      </c>
      <c r="AJ11" s="79" t="str">
        <f t="shared" si="73"/>
        <v>L</v>
      </c>
      <c r="AL11" s="74" t="str">
        <f t="shared" si="6"/>
        <v>ZO</v>
      </c>
      <c r="AM11" s="167">
        <f t="shared" si="46"/>
        <v>45844</v>
      </c>
      <c r="AN11" s="188" t="str">
        <f>IF($AF$2="D1",IF(VLOOKUP(MOD(AM11+12,21),tabel,3)="R","",VLOOKUP(MOD(AM11+12,21),tabel,3)),IF(Invulblad!$D$5="D2",IF(VLOOKUP(MOD(AM11+5,21),tabel,3)="R","",VLOOKUP(MOD(AM11+5,21),tabel,3)),IF(Invulblad!$D$5="D3",IF(VLOOKUP(MOD(AM11+19,21),tabel,3)="R","",VLOOKUP(MOD(AM11+19,21),tabel,3)))))</f>
        <v/>
      </c>
      <c r="AO11" s="112" t="str">
        <f t="shared" ref="AO11:AP11" si="74">IF(AN11="L", "N", IF(AN11="V", "L", IF(AN11="N", "V", "")))</f>
        <v/>
      </c>
      <c r="AP11" s="79" t="str">
        <f t="shared" si="74"/>
        <v/>
      </c>
      <c r="AR11" s="74" t="str">
        <f t="shared" si="7"/>
        <v>WO</v>
      </c>
      <c r="AS11" s="167">
        <f t="shared" si="48"/>
        <v>45875</v>
      </c>
      <c r="AT11" s="188" t="str">
        <f>IF($AF$2="D1",IF(VLOOKUP(MOD(AS11+12,21),tabel,3)="R","",VLOOKUP(MOD(AS11+12,21),tabel,3)),IF(Invulblad!$D$5="D2",IF(VLOOKUP(MOD(AS11+5,21),tabel,3)="R","",VLOOKUP(MOD(AS11+5,21),tabel,3)),IF(Invulblad!$D$5="D3",IF(VLOOKUP(MOD(AS11+19,21),tabel,3)="R","",VLOOKUP(MOD(AS11+19,21),tabel,3)))))</f>
        <v>N</v>
      </c>
      <c r="AU11" s="112" t="str">
        <f t="shared" ref="AU11:AV11" si="75">IF(AT11="L", "N", IF(AT11="V", "L", IF(AT11="N", "V", "")))</f>
        <v>V</v>
      </c>
      <c r="AV11" s="79" t="str">
        <f t="shared" si="75"/>
        <v>L</v>
      </c>
      <c r="AX11" s="74" t="str">
        <f t="shared" si="8"/>
        <v>ZA</v>
      </c>
      <c r="AY11" s="167">
        <f t="shared" si="50"/>
        <v>45906</v>
      </c>
      <c r="AZ11" s="188" t="str">
        <f>IF($AF$2="D1",IF(VLOOKUP(MOD(AY11+12,21),tabel,3)="R","",VLOOKUP(MOD(AY11+12,21),tabel,3)),IF(Invulblad!$D$5="D2",IF(VLOOKUP(MOD(AY11+5,21),tabel,3)="R","",VLOOKUP(MOD(AY11+5,21),tabel,3)),IF(Invulblad!$D$5="D3",IF(VLOOKUP(MOD(AY11+19,21),tabel,3)="R","",VLOOKUP(MOD(AY11+19,21),tabel,3)))))</f>
        <v/>
      </c>
      <c r="BA11" s="112" t="str">
        <f t="shared" ref="BA11:BB11" si="76">IF(AZ11="L", "N", IF(AZ11="V", "L", IF(AZ11="N", "V", "")))</f>
        <v/>
      </c>
      <c r="BB11" s="79" t="str">
        <f t="shared" si="76"/>
        <v/>
      </c>
      <c r="BD11" s="74" t="str">
        <f t="shared" si="9"/>
        <v>MA</v>
      </c>
      <c r="BE11" s="167">
        <f t="shared" si="52"/>
        <v>45936</v>
      </c>
      <c r="BF11" s="188" t="str">
        <f>IF($AF$2="D1",IF(VLOOKUP(MOD(BE11+12,21),tabel,3)="R","",VLOOKUP(MOD(BE11+12,21),tabel,3)),IF(Invulblad!$D$5="D2",IF(VLOOKUP(MOD(BE11+5,21),tabel,3)="R","",VLOOKUP(MOD(BE11+5,21),tabel,3)),IF(Invulblad!$D$5="D3",IF(VLOOKUP(MOD(BE11+19,21),tabel,3)="R","",VLOOKUP(MOD(BE11+19,21),tabel,3)))))</f>
        <v>N</v>
      </c>
      <c r="BG11" s="112" t="str">
        <f t="shared" ref="BG11:BH11" si="77">IF(BF11="L", "N", IF(BF11="V", "L", IF(BF11="N", "V", "")))</f>
        <v>V</v>
      </c>
      <c r="BH11" s="79" t="str">
        <f t="shared" si="77"/>
        <v>L</v>
      </c>
      <c r="BJ11" s="74" t="str">
        <f t="shared" si="10"/>
        <v>DO</v>
      </c>
      <c r="BK11" s="167">
        <f t="shared" si="54"/>
        <v>45967</v>
      </c>
      <c r="BL11" s="188" t="str">
        <f>IF($AF$2="D1",IF(VLOOKUP(MOD(BK11+12,21),tabel,3)="R","",VLOOKUP(MOD(BK11+12,21),tabel,3)),IF(Invulblad!$D$5="D2",IF(VLOOKUP(MOD(BK11+5,21),tabel,3)="R","",VLOOKUP(MOD(BK11+5,21),tabel,3)),IF(Invulblad!$D$5="D3",IF(VLOOKUP(MOD(BK11+19,21),tabel,3)="R","",VLOOKUP(MOD(BK11+19,21),tabel,3)))))</f>
        <v>L</v>
      </c>
      <c r="BM11" s="112" t="str">
        <f t="shared" ref="BM11:BN11" si="78">IF(BL11="L", "N", IF(BL11="V", "L", IF(BL11="N", "V", "")))</f>
        <v>N</v>
      </c>
      <c r="BN11" s="79" t="str">
        <f t="shared" si="78"/>
        <v>V</v>
      </c>
      <c r="BP11" s="74" t="str">
        <f t="shared" si="11"/>
        <v>ZA</v>
      </c>
      <c r="BQ11" s="167">
        <f t="shared" si="56"/>
        <v>45997</v>
      </c>
      <c r="BR11" s="188" t="str">
        <f>IF($AF$2="D1",IF(VLOOKUP(MOD(BQ11+12,21),tabel,3)="R","",VLOOKUP(MOD(BQ11+12,21),tabel,3)),IF(Invulblad!$D$5="D2",IF(VLOOKUP(MOD(BQ11+5,21),tabel,3)="R","",VLOOKUP(MOD(BQ11+5,21),tabel,3)),IF(Invulblad!$D$5="D3",IF(VLOOKUP(MOD(BQ11+19,21),tabel,3)="R","",VLOOKUP(MOD(BQ11+19,21),tabel,3)))))</f>
        <v/>
      </c>
      <c r="BS11" s="112" t="str">
        <f t="shared" ref="BS11:BT11" si="79">IF(BR11="L", "N", IF(BR11="V", "L", IF(BR11="N", "V", "")))</f>
        <v/>
      </c>
      <c r="BT11" s="79" t="str">
        <f t="shared" si="79"/>
        <v/>
      </c>
    </row>
    <row r="12" spans="1:72" ht="14.1" customHeight="1" x14ac:dyDescent="0.2">
      <c r="B12" s="74" t="str">
        <f t="shared" si="0"/>
        <v>DI</v>
      </c>
      <c r="C12" s="167">
        <f t="shared" si="35"/>
        <v>45664</v>
      </c>
      <c r="D12" s="188" t="str">
        <f>IF($AF$2="D1",IF(VLOOKUP(MOD(C12+12,21),tabel,3)="R","",VLOOKUP(MOD(C12+12,21),tabel,3)),IF(Invulblad!$D$5="D2",IF(VLOOKUP(MOD(C12+5,21),tabel,3)="R","",VLOOKUP(MOD(C12+5,21),tabel,3)),IF(Invulblad!$D$5="D3",IF(VLOOKUP(MOD(C12+19,21),tabel,3)="R","",VLOOKUP(MOD(C12+19,21),tabel,3)))))</f>
        <v>N</v>
      </c>
      <c r="E12" s="112" t="str">
        <f t="shared" si="12"/>
        <v>V</v>
      </c>
      <c r="F12" s="79" t="str">
        <f t="shared" si="12"/>
        <v>L</v>
      </c>
      <c r="G12" s="77"/>
      <c r="H12" s="74" t="str">
        <f t="shared" si="1"/>
        <v>VR</v>
      </c>
      <c r="I12" s="167">
        <f t="shared" si="36"/>
        <v>45695</v>
      </c>
      <c r="J12" s="188" t="str">
        <f>IF($AF$2="D1",IF(VLOOKUP(MOD(I12+12,21),tabel,3)="R","",VLOOKUP(MOD(I12+12,21),tabel,3)),IF(Invulblad!$D$5="D2",IF(VLOOKUP(MOD(I12+5,21),tabel,3)="R","",VLOOKUP(MOD(I12+5,21),tabel,3)),IF(Invulblad!$D$5="D3",IF(VLOOKUP(MOD(I12+19,21),tabel,3)="R","",VLOOKUP(MOD(I12+19,21),tabel,3)))))</f>
        <v>L</v>
      </c>
      <c r="K12" s="112" t="str">
        <f t="shared" ref="K12:L12" si="80">IF(J12="L", "N", IF(J12="V", "L", IF(J12="N", "V", "")))</f>
        <v>N</v>
      </c>
      <c r="L12" s="79" t="str">
        <f t="shared" si="80"/>
        <v>V</v>
      </c>
      <c r="N12" s="74" t="str">
        <f t="shared" si="2"/>
        <v>VR</v>
      </c>
      <c r="O12" s="167">
        <f t="shared" si="38"/>
        <v>45723</v>
      </c>
      <c r="P12" s="188" t="str">
        <f>IF($AF$2="D1",IF(VLOOKUP(MOD(O12+12,21),tabel,3)="R","",VLOOKUP(MOD(O12+12,21),tabel,3)),IF(Invulblad!$D$5="D2",IF(VLOOKUP(MOD(O12+5,21),tabel,3)="R","",VLOOKUP(MOD(O12+5,21),tabel,3)),IF(Invulblad!$D$5="D3",IF(VLOOKUP(MOD(O12+19,21),tabel,3)="R","",VLOOKUP(MOD(O12+19,21),tabel,3)))))</f>
        <v>V</v>
      </c>
      <c r="Q12" s="112" t="str">
        <f t="shared" ref="Q12:R12" si="81">IF(P12="L", "N", IF(P12="V", "L", IF(P12="N", "V", "")))</f>
        <v>L</v>
      </c>
      <c r="R12" s="79" t="str">
        <f t="shared" si="81"/>
        <v>N</v>
      </c>
      <c r="T12" s="74" t="str">
        <f t="shared" si="3"/>
        <v>MA</v>
      </c>
      <c r="U12" s="167">
        <f t="shared" si="40"/>
        <v>45754</v>
      </c>
      <c r="V12" s="188" t="str">
        <f>IF($AF$2="D1",IF(VLOOKUP(MOD(U12+12,21),tabel,3)="R","",VLOOKUP(MOD(U12+12,21),tabel,3)),IF(Invulblad!$D$5="D2",IF(VLOOKUP(MOD(U12+5,21),tabel,3)="R","",VLOOKUP(MOD(U12+5,21),tabel,3)),IF(Invulblad!$D$5="D3",IF(VLOOKUP(MOD(U12+19,21),tabel,3)="R","",VLOOKUP(MOD(U12+19,21),tabel,3)))))</f>
        <v>L</v>
      </c>
      <c r="W12" s="112" t="str">
        <f t="shared" ref="W12:X12" si="82">IF(V12="L", "N", IF(V12="V", "L", IF(V12="N", "V", "")))</f>
        <v>N</v>
      </c>
      <c r="X12" s="79" t="str">
        <f t="shared" si="82"/>
        <v>V</v>
      </c>
      <c r="Z12" s="74" t="str">
        <f t="shared" si="4"/>
        <v>WO</v>
      </c>
      <c r="AA12" s="167">
        <f t="shared" si="42"/>
        <v>45784</v>
      </c>
      <c r="AB12" s="188" t="str">
        <f>IF($AF$2="D1",IF(VLOOKUP(MOD(AA12+12,21),tabel,3)="R","",VLOOKUP(MOD(AA12+12,21),tabel,3)),IF(Invulblad!$D$5="D2",IF(VLOOKUP(MOD(AA12+5,21),tabel,3)="R","",VLOOKUP(MOD(AA12+5,21),tabel,3)),IF(Invulblad!$D$5="D3",IF(VLOOKUP(MOD(AA12+19,21),tabel,3)="R","",VLOOKUP(MOD(AA12+19,21),tabel,3)))))</f>
        <v>V</v>
      </c>
      <c r="AC12" s="112" t="str">
        <f t="shared" ref="AC12:AD12" si="83">IF(AB12="L", "N", IF(AB12="V", "L", IF(AB12="N", "V", "")))</f>
        <v>L</v>
      </c>
      <c r="AD12" s="79" t="str">
        <f t="shared" si="83"/>
        <v>N</v>
      </c>
      <c r="AF12" s="74" t="str">
        <f t="shared" si="5"/>
        <v>ZA</v>
      </c>
      <c r="AG12" s="167">
        <f t="shared" si="44"/>
        <v>45815</v>
      </c>
      <c r="AH12" s="188" t="str">
        <f>IF($AF$2="D1",IF(VLOOKUP(MOD(AG12+12,21),tabel,3)="R","",VLOOKUP(MOD(AG12+12,21),tabel,3)),IF(Invulblad!$D$5="D2",IF(VLOOKUP(MOD(AG12+5,21),tabel,3)="R","",VLOOKUP(MOD(AG12+5,21),tabel,3)),IF(Invulblad!$D$5="D3",IF(VLOOKUP(MOD(AG12+19,21),tabel,3)="R","",VLOOKUP(MOD(AG12+19,21),tabel,3)))))</f>
        <v/>
      </c>
      <c r="AI12" s="112" t="str">
        <f t="shared" ref="AI12:AJ12" si="84">IF(AH12="L", "N", IF(AH12="V", "L", IF(AH12="N", "V", "")))</f>
        <v/>
      </c>
      <c r="AJ12" s="79" t="str">
        <f t="shared" si="84"/>
        <v/>
      </c>
      <c r="AL12" s="74" t="str">
        <f t="shared" si="6"/>
        <v>MA</v>
      </c>
      <c r="AM12" s="167">
        <f t="shared" si="46"/>
        <v>45845</v>
      </c>
      <c r="AN12" s="188" t="str">
        <f>IF($AF$2="D1",IF(VLOOKUP(MOD(AM12+12,21),tabel,3)="R","",VLOOKUP(MOD(AM12+12,21),tabel,3)),IF(Invulblad!$D$5="D2",IF(VLOOKUP(MOD(AM12+5,21),tabel,3)="R","",VLOOKUP(MOD(AM12+5,21),tabel,3)),IF(Invulblad!$D$5="D3",IF(VLOOKUP(MOD(AM12+19,21),tabel,3)="R","",VLOOKUP(MOD(AM12+19,21),tabel,3)))))</f>
        <v>V</v>
      </c>
      <c r="AO12" s="112" t="str">
        <f t="shared" ref="AO12:AP12" si="85">IF(AN12="L", "N", IF(AN12="V", "L", IF(AN12="N", "V", "")))</f>
        <v>L</v>
      </c>
      <c r="AP12" s="79" t="str">
        <f t="shared" si="85"/>
        <v>N</v>
      </c>
      <c r="AR12" s="74" t="str">
        <f t="shared" si="7"/>
        <v>DO</v>
      </c>
      <c r="AS12" s="167">
        <f t="shared" si="48"/>
        <v>45876</v>
      </c>
      <c r="AT12" s="188" t="str">
        <f>IF($AF$2="D1",IF(VLOOKUP(MOD(AS12+12,21),tabel,3)="R","",VLOOKUP(MOD(AS12+12,21),tabel,3)),IF(Invulblad!$D$5="D2",IF(VLOOKUP(MOD(AS12+5,21),tabel,3)="R","",VLOOKUP(MOD(AS12+5,21),tabel,3)),IF(Invulblad!$D$5="D3",IF(VLOOKUP(MOD(AS12+19,21),tabel,3)="R","",VLOOKUP(MOD(AS12+19,21),tabel,3)))))</f>
        <v>N</v>
      </c>
      <c r="AU12" s="112" t="str">
        <f t="shared" ref="AU12:AV12" si="86">IF(AT12="L", "N", IF(AT12="V", "L", IF(AT12="N", "V", "")))</f>
        <v>V</v>
      </c>
      <c r="AV12" s="79" t="str">
        <f t="shared" si="86"/>
        <v>L</v>
      </c>
      <c r="AX12" s="74" t="str">
        <f t="shared" si="8"/>
        <v>ZO</v>
      </c>
      <c r="AY12" s="167">
        <f t="shared" si="50"/>
        <v>45907</v>
      </c>
      <c r="AZ12" s="188" t="str">
        <f>IF($AF$2="D1",IF(VLOOKUP(MOD(AY12+12,21),tabel,3)="R","",VLOOKUP(MOD(AY12+12,21),tabel,3)),IF(Invulblad!$D$5="D2",IF(VLOOKUP(MOD(AY12+5,21),tabel,3)="R","",VLOOKUP(MOD(AY12+5,21),tabel,3)),IF(Invulblad!$D$5="D3",IF(VLOOKUP(MOD(AY12+19,21),tabel,3)="R","",VLOOKUP(MOD(AY12+19,21),tabel,3)))))</f>
        <v/>
      </c>
      <c r="BA12" s="112" t="str">
        <f t="shared" ref="BA12:BB12" si="87">IF(AZ12="L", "N", IF(AZ12="V", "L", IF(AZ12="N", "V", "")))</f>
        <v/>
      </c>
      <c r="BB12" s="79" t="str">
        <f t="shared" si="87"/>
        <v/>
      </c>
      <c r="BD12" s="74" t="str">
        <f t="shared" si="9"/>
        <v>DI</v>
      </c>
      <c r="BE12" s="167">
        <f t="shared" si="52"/>
        <v>45937</v>
      </c>
      <c r="BF12" s="188" t="str">
        <f>IF($AF$2="D1",IF(VLOOKUP(MOD(BE12+12,21),tabel,3)="R","",VLOOKUP(MOD(BE12+12,21),tabel,3)),IF(Invulblad!$D$5="D2",IF(VLOOKUP(MOD(BE12+5,21),tabel,3)="R","",VLOOKUP(MOD(BE12+5,21),tabel,3)),IF(Invulblad!$D$5="D3",IF(VLOOKUP(MOD(BE12+19,21),tabel,3)="R","",VLOOKUP(MOD(BE12+19,21),tabel,3)))))</f>
        <v>N</v>
      </c>
      <c r="BG12" s="112" t="str">
        <f t="shared" ref="BG12:BH12" si="88">IF(BF12="L", "N", IF(BF12="V", "L", IF(BF12="N", "V", "")))</f>
        <v>V</v>
      </c>
      <c r="BH12" s="79" t="str">
        <f t="shared" si="88"/>
        <v>L</v>
      </c>
      <c r="BJ12" s="74" t="str">
        <f t="shared" si="10"/>
        <v>VR</v>
      </c>
      <c r="BK12" s="167">
        <f t="shared" si="54"/>
        <v>45968</v>
      </c>
      <c r="BL12" s="188" t="str">
        <f>IF($AF$2="D1",IF(VLOOKUP(MOD(BK12+12,21),tabel,3)="R","",VLOOKUP(MOD(BK12+12,21),tabel,3)),IF(Invulblad!$D$5="D2",IF(VLOOKUP(MOD(BK12+5,21),tabel,3)="R","",VLOOKUP(MOD(BK12+5,21),tabel,3)),IF(Invulblad!$D$5="D3",IF(VLOOKUP(MOD(BK12+19,21),tabel,3)="R","",VLOOKUP(MOD(BK12+19,21),tabel,3)))))</f>
        <v>L</v>
      </c>
      <c r="BM12" s="112" t="str">
        <f t="shared" ref="BM12:BN12" si="89">IF(BL12="L", "N", IF(BL12="V", "L", IF(BL12="N", "V", "")))</f>
        <v>N</v>
      </c>
      <c r="BN12" s="79" t="str">
        <f t="shared" si="89"/>
        <v>V</v>
      </c>
      <c r="BP12" s="74" t="str">
        <f t="shared" si="11"/>
        <v>ZO</v>
      </c>
      <c r="BQ12" s="167">
        <f t="shared" si="56"/>
        <v>45998</v>
      </c>
      <c r="BR12" s="188" t="str">
        <f>IF($AF$2="D1",IF(VLOOKUP(MOD(BQ12+12,21),tabel,3)="R","",VLOOKUP(MOD(BQ12+12,21),tabel,3)),IF(Invulblad!$D$5="D2",IF(VLOOKUP(MOD(BQ12+5,21),tabel,3)="R","",VLOOKUP(MOD(BQ12+5,21),tabel,3)),IF(Invulblad!$D$5="D3",IF(VLOOKUP(MOD(BQ12+19,21),tabel,3)="R","",VLOOKUP(MOD(BQ12+19,21),tabel,3)))))</f>
        <v/>
      </c>
      <c r="BS12" s="112" t="str">
        <f t="shared" ref="BS12:BT12" si="90">IF(BR12="L", "N", IF(BR12="V", "L", IF(BR12="N", "V", "")))</f>
        <v/>
      </c>
      <c r="BT12" s="79" t="str">
        <f t="shared" si="90"/>
        <v/>
      </c>
    </row>
    <row r="13" spans="1:72" ht="14.1" customHeight="1" x14ac:dyDescent="0.2">
      <c r="B13" s="74" t="str">
        <f t="shared" si="0"/>
        <v>WO</v>
      </c>
      <c r="C13" s="167">
        <f t="shared" si="35"/>
        <v>45665</v>
      </c>
      <c r="D13" s="188" t="str">
        <f>IF($AF$2="D1",IF(VLOOKUP(MOD(C13+12,21),tabel,3)="R","",VLOOKUP(MOD(C13+12,21),tabel,3)),IF(Invulblad!$D$5="D2",IF(VLOOKUP(MOD(C13+5,21),tabel,3)="R","",VLOOKUP(MOD(C13+5,21),tabel,3)),IF(Invulblad!$D$5="D3",IF(VLOOKUP(MOD(C13+19,21),tabel,3)="R","",VLOOKUP(MOD(C13+19,21),tabel,3)))))</f>
        <v>N</v>
      </c>
      <c r="E13" s="112" t="str">
        <f t="shared" si="12"/>
        <v>V</v>
      </c>
      <c r="F13" s="79" t="str">
        <f t="shared" si="12"/>
        <v>L</v>
      </c>
      <c r="G13" s="77"/>
      <c r="H13" s="74" t="str">
        <f t="shared" si="1"/>
        <v>ZA</v>
      </c>
      <c r="I13" s="167">
        <f t="shared" si="36"/>
        <v>45696</v>
      </c>
      <c r="J13" s="188" t="str">
        <f>IF($AF$2="D1",IF(VLOOKUP(MOD(I13+12,21),tabel,3)="R","",VLOOKUP(MOD(I13+12,21),tabel,3)),IF(Invulblad!$D$5="D2",IF(VLOOKUP(MOD(I13+5,21),tabel,3)="R","",VLOOKUP(MOD(I13+5,21),tabel,3)),IF(Invulblad!$D$5="D3",IF(VLOOKUP(MOD(I13+19,21),tabel,3)="R","",VLOOKUP(MOD(I13+19,21),tabel,3)))))</f>
        <v/>
      </c>
      <c r="K13" s="112" t="str">
        <f t="shared" ref="K13:L13" si="91">IF(J13="L", "N", IF(J13="V", "L", IF(J13="N", "V", "")))</f>
        <v/>
      </c>
      <c r="L13" s="79" t="str">
        <f t="shared" si="91"/>
        <v/>
      </c>
      <c r="N13" s="74" t="str">
        <f t="shared" si="2"/>
        <v>ZA</v>
      </c>
      <c r="O13" s="167">
        <f t="shared" si="38"/>
        <v>45724</v>
      </c>
      <c r="P13" s="188" t="str">
        <f>IF($AF$2="D1",IF(VLOOKUP(MOD(O13+12,21),tabel,3)="R","",VLOOKUP(MOD(O13+12,21),tabel,3)),IF(Invulblad!$D$5="D2",IF(VLOOKUP(MOD(O13+5,21),tabel,3)="R","",VLOOKUP(MOD(O13+5,21),tabel,3)),IF(Invulblad!$D$5="D3",IF(VLOOKUP(MOD(O13+19,21),tabel,3)="R","",VLOOKUP(MOD(O13+19,21),tabel,3)))))</f>
        <v/>
      </c>
      <c r="Q13" s="112" t="str">
        <f t="shared" ref="Q13:R13" si="92">IF(P13="L", "N", IF(P13="V", "L", IF(P13="N", "V", "")))</f>
        <v/>
      </c>
      <c r="R13" s="79" t="str">
        <f t="shared" si="92"/>
        <v/>
      </c>
      <c r="T13" s="74" t="str">
        <f t="shared" si="3"/>
        <v>DI</v>
      </c>
      <c r="U13" s="167">
        <f t="shared" si="40"/>
        <v>45755</v>
      </c>
      <c r="V13" s="188" t="str">
        <f>IF($AF$2="D1",IF(VLOOKUP(MOD(U13+12,21),tabel,3)="R","",VLOOKUP(MOD(U13+12,21),tabel,3)),IF(Invulblad!$D$5="D2",IF(VLOOKUP(MOD(U13+5,21),tabel,3)="R","",VLOOKUP(MOD(U13+5,21),tabel,3)),IF(Invulblad!$D$5="D3",IF(VLOOKUP(MOD(U13+19,21),tabel,3)="R","",VLOOKUP(MOD(U13+19,21),tabel,3)))))</f>
        <v>L</v>
      </c>
      <c r="W13" s="112" t="str">
        <f t="shared" ref="W13:X13" si="93">IF(V13="L", "N", IF(V13="V", "L", IF(V13="N", "V", "")))</f>
        <v>N</v>
      </c>
      <c r="X13" s="79" t="str">
        <f t="shared" si="93"/>
        <v>V</v>
      </c>
      <c r="Z13" s="74" t="str">
        <f t="shared" si="4"/>
        <v>DO</v>
      </c>
      <c r="AA13" s="167">
        <f t="shared" si="42"/>
        <v>45785</v>
      </c>
      <c r="AB13" s="188" t="str">
        <f>IF($AF$2="D1",IF(VLOOKUP(MOD(AA13+12,21),tabel,3)="R","",VLOOKUP(MOD(AA13+12,21),tabel,3)),IF(Invulblad!$D$5="D2",IF(VLOOKUP(MOD(AA13+5,21),tabel,3)="R","",VLOOKUP(MOD(AA13+5,21),tabel,3)),IF(Invulblad!$D$5="D3",IF(VLOOKUP(MOD(AA13+19,21),tabel,3)="R","",VLOOKUP(MOD(AA13+19,21),tabel,3)))))</f>
        <v>V</v>
      </c>
      <c r="AC13" s="112" t="str">
        <f t="shared" ref="AC13:AD13" si="94">IF(AB13="L", "N", IF(AB13="V", "L", IF(AB13="N", "V", "")))</f>
        <v>L</v>
      </c>
      <c r="AD13" s="79" t="str">
        <f t="shared" si="94"/>
        <v>N</v>
      </c>
      <c r="AF13" s="74" t="str">
        <f t="shared" si="5"/>
        <v>ZO</v>
      </c>
      <c r="AG13" s="167">
        <f t="shared" si="44"/>
        <v>45816</v>
      </c>
      <c r="AH13" s="188" t="str">
        <f>IF($AF$2="D1",IF(VLOOKUP(MOD(AG13+12,21),tabel,3)="R","",VLOOKUP(MOD(AG13+12,21),tabel,3)),IF(Invulblad!$D$5="D2",IF(VLOOKUP(MOD(AG13+5,21),tabel,3)="R","",VLOOKUP(MOD(AG13+5,21),tabel,3)),IF(Invulblad!$D$5="D3",IF(VLOOKUP(MOD(AG13+19,21),tabel,3)="R","",VLOOKUP(MOD(AG13+19,21),tabel,3)))))</f>
        <v/>
      </c>
      <c r="AI13" s="112" t="str">
        <f t="shared" ref="AI13:AJ13" si="95">IF(AH13="L", "N", IF(AH13="V", "L", IF(AH13="N", "V", "")))</f>
        <v/>
      </c>
      <c r="AJ13" s="79" t="str">
        <f t="shared" si="95"/>
        <v/>
      </c>
      <c r="AL13" s="74" t="str">
        <f t="shared" si="6"/>
        <v>DI</v>
      </c>
      <c r="AM13" s="167">
        <f t="shared" si="46"/>
        <v>45846</v>
      </c>
      <c r="AN13" s="188" t="str">
        <f>IF($AF$2="D1",IF(VLOOKUP(MOD(AM13+12,21),tabel,3)="R","",VLOOKUP(MOD(AM13+12,21),tabel,3)),IF(Invulblad!$D$5="D2",IF(VLOOKUP(MOD(AM13+5,21),tabel,3)="R","",VLOOKUP(MOD(AM13+5,21),tabel,3)),IF(Invulblad!$D$5="D3",IF(VLOOKUP(MOD(AM13+19,21),tabel,3)="R","",VLOOKUP(MOD(AM13+19,21),tabel,3)))))</f>
        <v>V</v>
      </c>
      <c r="AO13" s="112" t="str">
        <f t="shared" ref="AO13:AP13" si="96">IF(AN13="L", "N", IF(AN13="V", "L", IF(AN13="N", "V", "")))</f>
        <v>L</v>
      </c>
      <c r="AP13" s="79" t="str">
        <f t="shared" si="96"/>
        <v>N</v>
      </c>
      <c r="AR13" s="74" t="str">
        <f t="shared" si="7"/>
        <v>VR</v>
      </c>
      <c r="AS13" s="167">
        <f t="shared" si="48"/>
        <v>45877</v>
      </c>
      <c r="AT13" s="188" t="str">
        <f>IF($AF$2="D1",IF(VLOOKUP(MOD(AS13+12,21),tabel,3)="R","",VLOOKUP(MOD(AS13+12,21),tabel,3)),IF(Invulblad!$D$5="D2",IF(VLOOKUP(MOD(AS13+5,21),tabel,3)="R","",VLOOKUP(MOD(AS13+5,21),tabel,3)),IF(Invulblad!$D$5="D3",IF(VLOOKUP(MOD(AS13+19,21),tabel,3)="R","",VLOOKUP(MOD(AS13+19,21),tabel,3)))))</f>
        <v>N</v>
      </c>
      <c r="AU13" s="112" t="str">
        <f t="shared" ref="AU13:AV13" si="97">IF(AT13="L", "N", IF(AT13="V", "L", IF(AT13="N", "V", "")))</f>
        <v>V</v>
      </c>
      <c r="AV13" s="79" t="str">
        <f t="shared" si="97"/>
        <v>L</v>
      </c>
      <c r="AX13" s="74" t="str">
        <f t="shared" si="8"/>
        <v>MA</v>
      </c>
      <c r="AY13" s="167">
        <f t="shared" si="50"/>
        <v>45908</v>
      </c>
      <c r="AZ13" s="188" t="str">
        <f>IF($AF$2="D1",IF(VLOOKUP(MOD(AY13+12,21),tabel,3)="R","",VLOOKUP(MOD(AY13+12,21),tabel,3)),IF(Invulblad!$D$5="D2",IF(VLOOKUP(MOD(AY13+5,21),tabel,3)="R","",VLOOKUP(MOD(AY13+5,21),tabel,3)),IF(Invulblad!$D$5="D3",IF(VLOOKUP(MOD(AY13+19,21),tabel,3)="R","",VLOOKUP(MOD(AY13+19,21),tabel,3)))))</f>
        <v>V</v>
      </c>
      <c r="BA13" s="112" t="str">
        <f t="shared" ref="BA13:BB13" si="98">IF(AZ13="L", "N", IF(AZ13="V", "L", IF(AZ13="N", "V", "")))</f>
        <v>L</v>
      </c>
      <c r="BB13" s="79" t="str">
        <f t="shared" si="98"/>
        <v>N</v>
      </c>
      <c r="BD13" s="74" t="str">
        <f t="shared" si="9"/>
        <v>WO</v>
      </c>
      <c r="BE13" s="167">
        <f t="shared" si="52"/>
        <v>45938</v>
      </c>
      <c r="BF13" s="188" t="str">
        <f>IF($AF$2="D1",IF(VLOOKUP(MOD(BE13+12,21),tabel,3)="R","",VLOOKUP(MOD(BE13+12,21),tabel,3)),IF(Invulblad!$D$5="D2",IF(VLOOKUP(MOD(BE13+5,21),tabel,3)="R","",VLOOKUP(MOD(BE13+5,21),tabel,3)),IF(Invulblad!$D$5="D3",IF(VLOOKUP(MOD(BE13+19,21),tabel,3)="R","",VLOOKUP(MOD(BE13+19,21),tabel,3)))))</f>
        <v>N</v>
      </c>
      <c r="BG13" s="112" t="str">
        <f t="shared" ref="BG13:BH13" si="99">IF(BF13="L", "N", IF(BF13="V", "L", IF(BF13="N", "V", "")))</f>
        <v>V</v>
      </c>
      <c r="BH13" s="79" t="str">
        <f t="shared" si="99"/>
        <v>L</v>
      </c>
      <c r="BJ13" s="74" t="str">
        <f t="shared" si="10"/>
        <v>ZA</v>
      </c>
      <c r="BK13" s="167">
        <f t="shared" si="54"/>
        <v>45969</v>
      </c>
      <c r="BL13" s="188" t="str">
        <f>IF($AF$2="D1",IF(VLOOKUP(MOD(BK13+12,21),tabel,3)="R","",VLOOKUP(MOD(BK13+12,21),tabel,3)),IF(Invulblad!$D$5="D2",IF(VLOOKUP(MOD(BK13+5,21),tabel,3)="R","",VLOOKUP(MOD(BK13+5,21),tabel,3)),IF(Invulblad!$D$5="D3",IF(VLOOKUP(MOD(BK13+19,21),tabel,3)="R","",VLOOKUP(MOD(BK13+19,21),tabel,3)))))</f>
        <v/>
      </c>
      <c r="BM13" s="112" t="str">
        <f t="shared" ref="BM13:BN13" si="100">IF(BL13="L", "N", IF(BL13="V", "L", IF(BL13="N", "V", "")))</f>
        <v/>
      </c>
      <c r="BN13" s="79" t="str">
        <f t="shared" si="100"/>
        <v/>
      </c>
      <c r="BP13" s="74" t="str">
        <f t="shared" si="11"/>
        <v>MA</v>
      </c>
      <c r="BQ13" s="167">
        <f t="shared" si="56"/>
        <v>45999</v>
      </c>
      <c r="BR13" s="188" t="str">
        <f>IF($AF$2="D1",IF(VLOOKUP(MOD(BQ13+12,21),tabel,3)="R","",VLOOKUP(MOD(BQ13+12,21),tabel,3)),IF(Invulblad!$D$5="D2",IF(VLOOKUP(MOD(BQ13+5,21),tabel,3)="R","",VLOOKUP(MOD(BQ13+5,21),tabel,3)),IF(Invulblad!$D$5="D3",IF(VLOOKUP(MOD(BQ13+19,21),tabel,3)="R","",VLOOKUP(MOD(BQ13+19,21),tabel,3)))))</f>
        <v>N</v>
      </c>
      <c r="BS13" s="112" t="str">
        <f t="shared" ref="BS13:BT13" si="101">IF(BR13="L", "N", IF(BR13="V", "L", IF(BR13="N", "V", "")))</f>
        <v>V</v>
      </c>
      <c r="BT13" s="79" t="str">
        <f t="shared" si="101"/>
        <v>L</v>
      </c>
    </row>
    <row r="14" spans="1:72" ht="14.1" customHeight="1" x14ac:dyDescent="0.2">
      <c r="B14" s="74" t="str">
        <f t="shared" si="0"/>
        <v>DO</v>
      </c>
      <c r="C14" s="167">
        <f t="shared" si="35"/>
        <v>45666</v>
      </c>
      <c r="D14" s="188" t="str">
        <f>IF($AF$2="D1",IF(VLOOKUP(MOD(C14+12,21),tabel,3)="R","",VLOOKUP(MOD(C14+12,21),tabel,3)),IF(Invulblad!$D$5="D2",IF(VLOOKUP(MOD(C14+5,21),tabel,3)="R","",VLOOKUP(MOD(C14+5,21),tabel,3)),IF(Invulblad!$D$5="D3",IF(VLOOKUP(MOD(C14+19,21),tabel,3)="R","",VLOOKUP(MOD(C14+19,21),tabel,3)))))</f>
        <v>N</v>
      </c>
      <c r="E14" s="112" t="str">
        <f t="shared" si="12"/>
        <v>V</v>
      </c>
      <c r="F14" s="79" t="str">
        <f t="shared" si="12"/>
        <v>L</v>
      </c>
      <c r="G14" s="77"/>
      <c r="H14" s="74" t="str">
        <f t="shared" si="1"/>
        <v>ZO</v>
      </c>
      <c r="I14" s="167">
        <f t="shared" si="36"/>
        <v>45697</v>
      </c>
      <c r="J14" s="188" t="str">
        <f>IF($AF$2="D1",IF(VLOOKUP(MOD(I14+12,21),tabel,3)="R","",VLOOKUP(MOD(I14+12,21),tabel,3)),IF(Invulblad!$D$5="D2",IF(VLOOKUP(MOD(I14+5,21),tabel,3)="R","",VLOOKUP(MOD(I14+5,21),tabel,3)),IF(Invulblad!$D$5="D3",IF(VLOOKUP(MOD(I14+19,21),tabel,3)="R","",VLOOKUP(MOD(I14+19,21),tabel,3)))))</f>
        <v/>
      </c>
      <c r="K14" s="112" t="str">
        <f t="shared" ref="K14:L14" si="102">IF(J14="L", "N", IF(J14="V", "L", IF(J14="N", "V", "")))</f>
        <v/>
      </c>
      <c r="L14" s="79" t="str">
        <f t="shared" si="102"/>
        <v/>
      </c>
      <c r="N14" s="74" t="str">
        <f t="shared" si="2"/>
        <v>ZO</v>
      </c>
      <c r="O14" s="167">
        <f t="shared" si="38"/>
        <v>45725</v>
      </c>
      <c r="P14" s="188" t="str">
        <f>IF($AF$2="D1",IF(VLOOKUP(MOD(O14+12,21),tabel,3)="R","",VLOOKUP(MOD(O14+12,21),tabel,3)),IF(Invulblad!$D$5="D2",IF(VLOOKUP(MOD(O14+5,21),tabel,3)="R","",VLOOKUP(MOD(O14+5,21),tabel,3)),IF(Invulblad!$D$5="D3",IF(VLOOKUP(MOD(O14+19,21),tabel,3)="R","",VLOOKUP(MOD(O14+19,21),tabel,3)))))</f>
        <v/>
      </c>
      <c r="Q14" s="112" t="str">
        <f t="shared" ref="Q14:R14" si="103">IF(P14="L", "N", IF(P14="V", "L", IF(P14="N", "V", "")))</f>
        <v/>
      </c>
      <c r="R14" s="79" t="str">
        <f t="shared" si="103"/>
        <v/>
      </c>
      <c r="T14" s="74" t="str">
        <f t="shared" si="3"/>
        <v>WO</v>
      </c>
      <c r="U14" s="167">
        <f t="shared" si="40"/>
        <v>45756</v>
      </c>
      <c r="V14" s="188" t="str">
        <f>IF($AF$2="D1",IF(VLOOKUP(MOD(U14+12,21),tabel,3)="R","",VLOOKUP(MOD(U14+12,21),tabel,3)),IF(Invulblad!$D$5="D2",IF(VLOOKUP(MOD(U14+5,21),tabel,3)="R","",VLOOKUP(MOD(U14+5,21),tabel,3)),IF(Invulblad!$D$5="D3",IF(VLOOKUP(MOD(U14+19,21),tabel,3)="R","",VLOOKUP(MOD(U14+19,21),tabel,3)))))</f>
        <v>L</v>
      </c>
      <c r="W14" s="112" t="str">
        <f t="shared" ref="W14:X14" si="104">IF(V14="L", "N", IF(V14="V", "L", IF(V14="N", "V", "")))</f>
        <v>N</v>
      </c>
      <c r="X14" s="79" t="str">
        <f t="shared" si="104"/>
        <v>V</v>
      </c>
      <c r="Z14" s="74" t="str">
        <f t="shared" si="4"/>
        <v>VR</v>
      </c>
      <c r="AA14" s="167">
        <f t="shared" si="42"/>
        <v>45786</v>
      </c>
      <c r="AB14" s="188" t="str">
        <f>IF($AF$2="D1",IF(VLOOKUP(MOD(AA14+12,21),tabel,3)="R","",VLOOKUP(MOD(AA14+12,21),tabel,3)),IF(Invulblad!$D$5="D2",IF(VLOOKUP(MOD(AA14+5,21),tabel,3)="R","",VLOOKUP(MOD(AA14+5,21),tabel,3)),IF(Invulblad!$D$5="D3",IF(VLOOKUP(MOD(AA14+19,21),tabel,3)="R","",VLOOKUP(MOD(AA14+19,21),tabel,3)))))</f>
        <v>V</v>
      </c>
      <c r="AC14" s="112" t="str">
        <f t="shared" ref="AC14:AD14" si="105">IF(AB14="L", "N", IF(AB14="V", "L", IF(AB14="N", "V", "")))</f>
        <v>L</v>
      </c>
      <c r="AD14" s="79" t="str">
        <f t="shared" si="105"/>
        <v>N</v>
      </c>
      <c r="AF14" s="74" t="str">
        <f t="shared" si="5"/>
        <v>MA</v>
      </c>
      <c r="AG14" s="167">
        <f t="shared" si="44"/>
        <v>45817</v>
      </c>
      <c r="AH14" s="188" t="str">
        <f>IF($AF$2="D1",IF(VLOOKUP(MOD(AG14+12,21),tabel,3)="R","",VLOOKUP(MOD(AG14+12,21),tabel,3)),IF(Invulblad!$D$5="D2",IF(VLOOKUP(MOD(AG14+5,21),tabel,3)="R","",VLOOKUP(MOD(AG14+5,21),tabel,3)),IF(Invulblad!$D$5="D3",IF(VLOOKUP(MOD(AG14+19,21),tabel,3)="R","",VLOOKUP(MOD(AG14+19,21),tabel,3)))))</f>
        <v>L</v>
      </c>
      <c r="AI14" s="112" t="str">
        <f t="shared" ref="AI14:AJ14" si="106">IF(AH14="L", "N", IF(AH14="V", "L", IF(AH14="N", "V", "")))</f>
        <v>N</v>
      </c>
      <c r="AJ14" s="79" t="str">
        <f t="shared" si="106"/>
        <v>V</v>
      </c>
      <c r="AL14" s="74" t="str">
        <f t="shared" si="6"/>
        <v>WO</v>
      </c>
      <c r="AM14" s="167">
        <f t="shared" si="46"/>
        <v>45847</v>
      </c>
      <c r="AN14" s="188" t="str">
        <f>IF($AF$2="D1",IF(VLOOKUP(MOD(AM14+12,21),tabel,3)="R","",VLOOKUP(MOD(AM14+12,21),tabel,3)),IF(Invulblad!$D$5="D2",IF(VLOOKUP(MOD(AM14+5,21),tabel,3)="R","",VLOOKUP(MOD(AM14+5,21),tabel,3)),IF(Invulblad!$D$5="D3",IF(VLOOKUP(MOD(AM14+19,21),tabel,3)="R","",VLOOKUP(MOD(AM14+19,21),tabel,3)))))</f>
        <v>V</v>
      </c>
      <c r="AO14" s="112" t="str">
        <f t="shared" ref="AO14:AP14" si="107">IF(AN14="L", "N", IF(AN14="V", "L", IF(AN14="N", "V", "")))</f>
        <v>L</v>
      </c>
      <c r="AP14" s="79" t="str">
        <f t="shared" si="107"/>
        <v>N</v>
      </c>
      <c r="AR14" s="74" t="str">
        <f t="shared" si="7"/>
        <v>ZA</v>
      </c>
      <c r="AS14" s="167">
        <f t="shared" si="48"/>
        <v>45878</v>
      </c>
      <c r="AT14" s="188" t="str">
        <f>IF($AF$2="D1",IF(VLOOKUP(MOD(AS14+12,21),tabel,3)="R","",VLOOKUP(MOD(AS14+12,21),tabel,3)),IF(Invulblad!$D$5="D2",IF(VLOOKUP(MOD(AS14+5,21),tabel,3)="R","",VLOOKUP(MOD(AS14+5,21),tabel,3)),IF(Invulblad!$D$5="D3",IF(VLOOKUP(MOD(AS14+19,21),tabel,3)="R","",VLOOKUP(MOD(AS14+19,21),tabel,3)))))</f>
        <v/>
      </c>
      <c r="AU14" s="112" t="str">
        <f t="shared" ref="AU14:AV14" si="108">IF(AT14="L", "N", IF(AT14="V", "L", IF(AT14="N", "V", "")))</f>
        <v/>
      </c>
      <c r="AV14" s="79" t="str">
        <f t="shared" si="108"/>
        <v/>
      </c>
      <c r="AX14" s="74" t="str">
        <f t="shared" si="8"/>
        <v>DI</v>
      </c>
      <c r="AY14" s="167">
        <f t="shared" si="50"/>
        <v>45909</v>
      </c>
      <c r="AZ14" s="188" t="str">
        <f>IF($AF$2="D1",IF(VLOOKUP(MOD(AY14+12,21),tabel,3)="R","",VLOOKUP(MOD(AY14+12,21),tabel,3)),IF(Invulblad!$D$5="D2",IF(VLOOKUP(MOD(AY14+5,21),tabel,3)="R","",VLOOKUP(MOD(AY14+5,21),tabel,3)),IF(Invulblad!$D$5="D3",IF(VLOOKUP(MOD(AY14+19,21),tabel,3)="R","",VLOOKUP(MOD(AY14+19,21),tabel,3)))))</f>
        <v>V</v>
      </c>
      <c r="BA14" s="112" t="str">
        <f t="shared" ref="BA14:BB14" si="109">IF(AZ14="L", "N", IF(AZ14="V", "L", IF(AZ14="N", "V", "")))</f>
        <v>L</v>
      </c>
      <c r="BB14" s="79" t="str">
        <f t="shared" si="109"/>
        <v>N</v>
      </c>
      <c r="BD14" s="74" t="str">
        <f t="shared" si="9"/>
        <v>DO</v>
      </c>
      <c r="BE14" s="167">
        <f t="shared" si="52"/>
        <v>45939</v>
      </c>
      <c r="BF14" s="188" t="str">
        <f>IF($AF$2="D1",IF(VLOOKUP(MOD(BE14+12,21),tabel,3)="R","",VLOOKUP(MOD(BE14+12,21),tabel,3)),IF(Invulblad!$D$5="D2",IF(VLOOKUP(MOD(BE14+5,21),tabel,3)="R","",VLOOKUP(MOD(BE14+5,21),tabel,3)),IF(Invulblad!$D$5="D3",IF(VLOOKUP(MOD(BE14+19,21),tabel,3)="R","",VLOOKUP(MOD(BE14+19,21),tabel,3)))))</f>
        <v>N</v>
      </c>
      <c r="BG14" s="112" t="str">
        <f t="shared" ref="BG14:BH14" si="110">IF(BF14="L", "N", IF(BF14="V", "L", IF(BF14="N", "V", "")))</f>
        <v>V</v>
      </c>
      <c r="BH14" s="79" t="str">
        <f t="shared" si="110"/>
        <v>L</v>
      </c>
      <c r="BJ14" s="74" t="str">
        <f t="shared" si="10"/>
        <v>ZO</v>
      </c>
      <c r="BK14" s="167">
        <f t="shared" si="54"/>
        <v>45970</v>
      </c>
      <c r="BL14" s="188" t="str">
        <f>IF($AF$2="D1",IF(VLOOKUP(MOD(BK14+12,21),tabel,3)="R","",VLOOKUP(MOD(BK14+12,21),tabel,3)),IF(Invulblad!$D$5="D2",IF(VLOOKUP(MOD(BK14+5,21),tabel,3)="R","",VLOOKUP(MOD(BK14+5,21),tabel,3)),IF(Invulblad!$D$5="D3",IF(VLOOKUP(MOD(BK14+19,21),tabel,3)="R","",VLOOKUP(MOD(BK14+19,21),tabel,3)))))</f>
        <v/>
      </c>
      <c r="BM14" s="112" t="str">
        <f t="shared" ref="BM14:BN14" si="111">IF(BL14="L", "N", IF(BL14="V", "L", IF(BL14="N", "V", "")))</f>
        <v/>
      </c>
      <c r="BN14" s="79" t="str">
        <f t="shared" si="111"/>
        <v/>
      </c>
      <c r="BP14" s="74" t="str">
        <f t="shared" si="11"/>
        <v>DI</v>
      </c>
      <c r="BQ14" s="167">
        <f t="shared" si="56"/>
        <v>46000</v>
      </c>
      <c r="BR14" s="188" t="str">
        <f>IF($AF$2="D1",IF(VLOOKUP(MOD(BQ14+12,21),tabel,3)="R","",VLOOKUP(MOD(BQ14+12,21),tabel,3)),IF(Invulblad!$D$5="D2",IF(VLOOKUP(MOD(BQ14+5,21),tabel,3)="R","",VLOOKUP(MOD(BQ14+5,21),tabel,3)),IF(Invulblad!$D$5="D3",IF(VLOOKUP(MOD(BQ14+19,21),tabel,3)="R","",VLOOKUP(MOD(BQ14+19,21),tabel,3)))))</f>
        <v>N</v>
      </c>
      <c r="BS14" s="112" t="str">
        <f t="shared" ref="BS14:BT14" si="112">IF(BR14="L", "N", IF(BR14="V", "L", IF(BR14="N", "V", "")))</f>
        <v>V</v>
      </c>
      <c r="BT14" s="79" t="str">
        <f t="shared" si="112"/>
        <v>L</v>
      </c>
    </row>
    <row r="15" spans="1:72" ht="14.1" customHeight="1" x14ac:dyDescent="0.2">
      <c r="B15" s="74" t="str">
        <f t="shared" si="0"/>
        <v>VR</v>
      </c>
      <c r="C15" s="167">
        <f t="shared" si="35"/>
        <v>45667</v>
      </c>
      <c r="D15" s="188" t="str">
        <f>IF($AF$2="D1",IF(VLOOKUP(MOD(C15+12,21),tabel,3)="R","",VLOOKUP(MOD(C15+12,21),tabel,3)),IF(Invulblad!$D$5="D2",IF(VLOOKUP(MOD(C15+5,21),tabel,3)="R","",VLOOKUP(MOD(C15+5,21),tabel,3)),IF(Invulblad!$D$5="D3",IF(VLOOKUP(MOD(C15+19,21),tabel,3)="R","",VLOOKUP(MOD(C15+19,21),tabel,3)))))</f>
        <v>N</v>
      </c>
      <c r="E15" s="112" t="str">
        <f t="shared" si="12"/>
        <v>V</v>
      </c>
      <c r="F15" s="79" t="str">
        <f t="shared" si="12"/>
        <v>L</v>
      </c>
      <c r="G15" s="77"/>
      <c r="H15" s="74" t="str">
        <f t="shared" si="1"/>
        <v>MA</v>
      </c>
      <c r="I15" s="167">
        <f t="shared" si="36"/>
        <v>45698</v>
      </c>
      <c r="J15" s="188" t="str">
        <f>IF($AF$2="D1",IF(VLOOKUP(MOD(I15+12,21),tabel,3)="R","",VLOOKUP(MOD(I15+12,21),tabel,3)),IF(Invulblad!$D$5="D2",IF(VLOOKUP(MOD(I15+5,21),tabel,3)="R","",VLOOKUP(MOD(I15+5,21),tabel,3)),IF(Invulblad!$D$5="D3",IF(VLOOKUP(MOD(I15+19,21),tabel,3)="R","",VLOOKUP(MOD(I15+19,21),tabel,3)))))</f>
        <v>V</v>
      </c>
      <c r="K15" s="112" t="str">
        <f t="shared" ref="K15:L15" si="113">IF(J15="L", "N", IF(J15="V", "L", IF(J15="N", "V", "")))</f>
        <v>L</v>
      </c>
      <c r="L15" s="79" t="str">
        <f t="shared" si="113"/>
        <v>N</v>
      </c>
      <c r="N15" s="74" t="str">
        <f t="shared" si="2"/>
        <v>MA</v>
      </c>
      <c r="O15" s="167">
        <f t="shared" si="38"/>
        <v>45726</v>
      </c>
      <c r="P15" s="188" t="str">
        <f>IF($AF$2="D1",IF(VLOOKUP(MOD(O15+12,21),tabel,3)="R","",VLOOKUP(MOD(O15+12,21),tabel,3)),IF(Invulblad!$D$5="D2",IF(VLOOKUP(MOD(O15+5,21),tabel,3)="R","",VLOOKUP(MOD(O15+5,21),tabel,3)),IF(Invulblad!$D$5="D3",IF(VLOOKUP(MOD(O15+19,21),tabel,3)="R","",VLOOKUP(MOD(O15+19,21),tabel,3)))))</f>
        <v>N</v>
      </c>
      <c r="Q15" s="112" t="str">
        <f t="shared" ref="Q15:R15" si="114">IF(P15="L", "N", IF(P15="V", "L", IF(P15="N", "V", "")))</f>
        <v>V</v>
      </c>
      <c r="R15" s="79" t="str">
        <f t="shared" si="114"/>
        <v>L</v>
      </c>
      <c r="T15" s="74" t="str">
        <f t="shared" si="3"/>
        <v>DO</v>
      </c>
      <c r="U15" s="167">
        <f t="shared" si="40"/>
        <v>45757</v>
      </c>
      <c r="V15" s="188" t="str">
        <f>IF($AF$2="D1",IF(VLOOKUP(MOD(U15+12,21),tabel,3)="R","",VLOOKUP(MOD(U15+12,21),tabel,3)),IF(Invulblad!$D$5="D2",IF(VLOOKUP(MOD(U15+5,21),tabel,3)="R","",VLOOKUP(MOD(U15+5,21),tabel,3)),IF(Invulblad!$D$5="D3",IF(VLOOKUP(MOD(U15+19,21),tabel,3)="R","",VLOOKUP(MOD(U15+19,21),tabel,3)))))</f>
        <v>L</v>
      </c>
      <c r="W15" s="112" t="str">
        <f t="shared" ref="W15:X15" si="115">IF(V15="L", "N", IF(V15="V", "L", IF(V15="N", "V", "")))</f>
        <v>N</v>
      </c>
      <c r="X15" s="79" t="str">
        <f t="shared" si="115"/>
        <v>V</v>
      </c>
      <c r="Z15" s="74" t="str">
        <f t="shared" si="4"/>
        <v>ZA</v>
      </c>
      <c r="AA15" s="167">
        <f t="shared" si="42"/>
        <v>45787</v>
      </c>
      <c r="AB15" s="188" t="str">
        <f>IF($AF$2="D1",IF(VLOOKUP(MOD(AA15+12,21),tabel,3)="R","",VLOOKUP(MOD(AA15+12,21),tabel,3)),IF(Invulblad!$D$5="D2",IF(VLOOKUP(MOD(AA15+5,21),tabel,3)="R","",VLOOKUP(MOD(AA15+5,21),tabel,3)),IF(Invulblad!$D$5="D3",IF(VLOOKUP(MOD(AA15+19,21),tabel,3)="R","",VLOOKUP(MOD(AA15+19,21),tabel,3)))))</f>
        <v/>
      </c>
      <c r="AC15" s="112" t="str">
        <f t="shared" ref="AC15:AD15" si="116">IF(AB15="L", "N", IF(AB15="V", "L", IF(AB15="N", "V", "")))</f>
        <v/>
      </c>
      <c r="AD15" s="79" t="str">
        <f t="shared" si="116"/>
        <v/>
      </c>
      <c r="AF15" s="74" t="str">
        <f t="shared" si="5"/>
        <v>DI</v>
      </c>
      <c r="AG15" s="167">
        <f t="shared" si="44"/>
        <v>45818</v>
      </c>
      <c r="AH15" s="188" t="str">
        <f>IF($AF$2="D1",IF(VLOOKUP(MOD(AG15+12,21),tabel,3)="R","",VLOOKUP(MOD(AG15+12,21),tabel,3)),IF(Invulblad!$D$5="D2",IF(VLOOKUP(MOD(AG15+5,21),tabel,3)="R","",VLOOKUP(MOD(AG15+5,21),tabel,3)),IF(Invulblad!$D$5="D3",IF(VLOOKUP(MOD(AG15+19,21),tabel,3)="R","",VLOOKUP(MOD(AG15+19,21),tabel,3)))))</f>
        <v>L</v>
      </c>
      <c r="AI15" s="112" t="str">
        <f t="shared" ref="AI15:AJ15" si="117">IF(AH15="L", "N", IF(AH15="V", "L", IF(AH15="N", "V", "")))</f>
        <v>N</v>
      </c>
      <c r="AJ15" s="79" t="str">
        <f t="shared" si="117"/>
        <v>V</v>
      </c>
      <c r="AL15" s="74" t="str">
        <f t="shared" si="6"/>
        <v>DO</v>
      </c>
      <c r="AM15" s="167">
        <f t="shared" si="46"/>
        <v>45848</v>
      </c>
      <c r="AN15" s="188" t="str">
        <f>IF($AF$2="D1",IF(VLOOKUP(MOD(AM15+12,21),tabel,3)="R","",VLOOKUP(MOD(AM15+12,21),tabel,3)),IF(Invulblad!$D$5="D2",IF(VLOOKUP(MOD(AM15+5,21),tabel,3)="R","",VLOOKUP(MOD(AM15+5,21),tabel,3)),IF(Invulblad!$D$5="D3",IF(VLOOKUP(MOD(AM15+19,21),tabel,3)="R","",VLOOKUP(MOD(AM15+19,21),tabel,3)))))</f>
        <v>V</v>
      </c>
      <c r="AO15" s="112" t="str">
        <f t="shared" ref="AO15:AP15" si="118">IF(AN15="L", "N", IF(AN15="V", "L", IF(AN15="N", "V", "")))</f>
        <v>L</v>
      </c>
      <c r="AP15" s="79" t="str">
        <f t="shared" si="118"/>
        <v>N</v>
      </c>
      <c r="AR15" s="74" t="str">
        <f t="shared" si="7"/>
        <v>ZO</v>
      </c>
      <c r="AS15" s="167">
        <f t="shared" si="48"/>
        <v>45879</v>
      </c>
      <c r="AT15" s="188" t="str">
        <f>IF($AF$2="D1",IF(VLOOKUP(MOD(AS15+12,21),tabel,3)="R","",VLOOKUP(MOD(AS15+12,21),tabel,3)),IF(Invulblad!$D$5="D2",IF(VLOOKUP(MOD(AS15+5,21),tabel,3)="R","",VLOOKUP(MOD(AS15+5,21),tabel,3)),IF(Invulblad!$D$5="D3",IF(VLOOKUP(MOD(AS15+19,21),tabel,3)="R","",VLOOKUP(MOD(AS15+19,21),tabel,3)))))</f>
        <v/>
      </c>
      <c r="AU15" s="112" t="str">
        <f t="shared" ref="AU15:AV15" si="119">IF(AT15="L", "N", IF(AT15="V", "L", IF(AT15="N", "V", "")))</f>
        <v/>
      </c>
      <c r="AV15" s="79" t="str">
        <f t="shared" si="119"/>
        <v/>
      </c>
      <c r="AX15" s="74" t="str">
        <f t="shared" si="8"/>
        <v>WO</v>
      </c>
      <c r="AY15" s="167">
        <f t="shared" si="50"/>
        <v>45910</v>
      </c>
      <c r="AZ15" s="188" t="str">
        <f>IF($AF$2="D1",IF(VLOOKUP(MOD(AY15+12,21),tabel,3)="R","",VLOOKUP(MOD(AY15+12,21),tabel,3)),IF(Invulblad!$D$5="D2",IF(VLOOKUP(MOD(AY15+5,21),tabel,3)="R","",VLOOKUP(MOD(AY15+5,21),tabel,3)),IF(Invulblad!$D$5="D3",IF(VLOOKUP(MOD(AY15+19,21),tabel,3)="R","",VLOOKUP(MOD(AY15+19,21),tabel,3)))))</f>
        <v>V</v>
      </c>
      <c r="BA15" s="112" t="str">
        <f t="shared" ref="BA15:BB15" si="120">IF(AZ15="L", "N", IF(AZ15="V", "L", IF(AZ15="N", "V", "")))</f>
        <v>L</v>
      </c>
      <c r="BB15" s="79" t="str">
        <f t="shared" si="120"/>
        <v>N</v>
      </c>
      <c r="BD15" s="74" t="str">
        <f t="shared" si="9"/>
        <v>VR</v>
      </c>
      <c r="BE15" s="167">
        <f t="shared" si="52"/>
        <v>45940</v>
      </c>
      <c r="BF15" s="188" t="str">
        <f>IF($AF$2="D1",IF(VLOOKUP(MOD(BE15+12,21),tabel,3)="R","",VLOOKUP(MOD(BE15+12,21),tabel,3)),IF(Invulblad!$D$5="D2",IF(VLOOKUP(MOD(BE15+5,21),tabel,3)="R","",VLOOKUP(MOD(BE15+5,21),tabel,3)),IF(Invulblad!$D$5="D3",IF(VLOOKUP(MOD(BE15+19,21),tabel,3)="R","",VLOOKUP(MOD(BE15+19,21),tabel,3)))))</f>
        <v>N</v>
      </c>
      <c r="BG15" s="112" t="str">
        <f t="shared" ref="BG15:BH15" si="121">IF(BF15="L", "N", IF(BF15="V", "L", IF(BF15="N", "V", "")))</f>
        <v>V</v>
      </c>
      <c r="BH15" s="79" t="str">
        <f t="shared" si="121"/>
        <v>L</v>
      </c>
      <c r="BJ15" s="74" t="str">
        <f t="shared" si="10"/>
        <v>MA</v>
      </c>
      <c r="BK15" s="167">
        <f t="shared" si="54"/>
        <v>45971</v>
      </c>
      <c r="BL15" s="188" t="str">
        <f>IF($AF$2="D1",IF(VLOOKUP(MOD(BK15+12,21),tabel,3)="R","",VLOOKUP(MOD(BK15+12,21),tabel,3)),IF(Invulblad!$D$5="D2",IF(VLOOKUP(MOD(BK15+5,21),tabel,3)="R","",VLOOKUP(MOD(BK15+5,21),tabel,3)),IF(Invulblad!$D$5="D3",IF(VLOOKUP(MOD(BK15+19,21),tabel,3)="R","",VLOOKUP(MOD(BK15+19,21),tabel,3)))))</f>
        <v>V</v>
      </c>
      <c r="BM15" s="112" t="str">
        <f t="shared" ref="BM15:BN15" si="122">IF(BL15="L", "N", IF(BL15="V", "L", IF(BL15="N", "V", "")))</f>
        <v>L</v>
      </c>
      <c r="BN15" s="79" t="str">
        <f t="shared" si="122"/>
        <v>N</v>
      </c>
      <c r="BP15" s="74" t="str">
        <f t="shared" si="11"/>
        <v>WO</v>
      </c>
      <c r="BQ15" s="167">
        <f t="shared" si="56"/>
        <v>46001</v>
      </c>
      <c r="BR15" s="188" t="str">
        <f>IF($AF$2="D1",IF(VLOOKUP(MOD(BQ15+12,21),tabel,3)="R","",VLOOKUP(MOD(BQ15+12,21),tabel,3)),IF(Invulblad!$D$5="D2",IF(VLOOKUP(MOD(BQ15+5,21),tabel,3)="R","",VLOOKUP(MOD(BQ15+5,21),tabel,3)),IF(Invulblad!$D$5="D3",IF(VLOOKUP(MOD(BQ15+19,21),tabel,3)="R","",VLOOKUP(MOD(BQ15+19,21),tabel,3)))))</f>
        <v>N</v>
      </c>
      <c r="BS15" s="112" t="str">
        <f t="shared" ref="BS15:BT15" si="123">IF(BR15="L", "N", IF(BR15="V", "L", IF(BR15="N", "V", "")))</f>
        <v>V</v>
      </c>
      <c r="BT15" s="79" t="str">
        <f t="shared" si="123"/>
        <v>L</v>
      </c>
    </row>
    <row r="16" spans="1:72" ht="14.1" customHeight="1" x14ac:dyDescent="0.2">
      <c r="B16" s="74" t="str">
        <f t="shared" si="0"/>
        <v>ZA</v>
      </c>
      <c r="C16" s="167">
        <f t="shared" si="35"/>
        <v>45668</v>
      </c>
      <c r="D16" s="188" t="str">
        <f>IF($AF$2="D1",IF(VLOOKUP(MOD(C16+12,21),tabel,3)="R","",VLOOKUP(MOD(C16+12,21),tabel,3)),IF(Invulblad!$D$5="D2",IF(VLOOKUP(MOD(C16+5,21),tabel,3)="R","",VLOOKUP(MOD(C16+5,21),tabel,3)),IF(Invulblad!$D$5="D3",IF(VLOOKUP(MOD(C16+19,21),tabel,3)="R","",VLOOKUP(MOD(C16+19,21),tabel,3)))))</f>
        <v/>
      </c>
      <c r="E16" s="112" t="str">
        <f t="shared" si="12"/>
        <v/>
      </c>
      <c r="F16" s="79" t="str">
        <f t="shared" si="12"/>
        <v/>
      </c>
      <c r="G16" s="77"/>
      <c r="H16" s="74" t="str">
        <f t="shared" si="1"/>
        <v>DI</v>
      </c>
      <c r="I16" s="167">
        <f t="shared" si="36"/>
        <v>45699</v>
      </c>
      <c r="J16" s="188" t="str">
        <f>IF($AF$2="D1",IF(VLOOKUP(MOD(I16+12,21),tabel,3)="R","",VLOOKUP(MOD(I16+12,21),tabel,3)),IF(Invulblad!$D$5="D2",IF(VLOOKUP(MOD(I16+5,21),tabel,3)="R","",VLOOKUP(MOD(I16+5,21),tabel,3)),IF(Invulblad!$D$5="D3",IF(VLOOKUP(MOD(I16+19,21),tabel,3)="R","",VLOOKUP(MOD(I16+19,21),tabel,3)))))</f>
        <v>V</v>
      </c>
      <c r="K16" s="112" t="str">
        <f t="shared" ref="K16:L16" si="124">IF(J16="L", "N", IF(J16="V", "L", IF(J16="N", "V", "")))</f>
        <v>L</v>
      </c>
      <c r="L16" s="79" t="str">
        <f t="shared" si="124"/>
        <v>N</v>
      </c>
      <c r="N16" s="74" t="str">
        <f t="shared" si="2"/>
        <v>DI</v>
      </c>
      <c r="O16" s="167">
        <f t="shared" si="38"/>
        <v>45727</v>
      </c>
      <c r="P16" s="188" t="str">
        <f>IF($AF$2="D1",IF(VLOOKUP(MOD(O16+12,21),tabel,3)="R","",VLOOKUP(MOD(O16+12,21),tabel,3)),IF(Invulblad!$D$5="D2",IF(VLOOKUP(MOD(O16+5,21),tabel,3)="R","",VLOOKUP(MOD(O16+5,21),tabel,3)),IF(Invulblad!$D$5="D3",IF(VLOOKUP(MOD(O16+19,21),tabel,3)="R","",VLOOKUP(MOD(O16+19,21),tabel,3)))))</f>
        <v>N</v>
      </c>
      <c r="Q16" s="112" t="str">
        <f t="shared" ref="Q16:R16" si="125">IF(P16="L", "N", IF(P16="V", "L", IF(P16="N", "V", "")))</f>
        <v>V</v>
      </c>
      <c r="R16" s="79" t="str">
        <f t="shared" si="125"/>
        <v>L</v>
      </c>
      <c r="T16" s="74" t="str">
        <f t="shared" si="3"/>
        <v>VR</v>
      </c>
      <c r="U16" s="167">
        <f t="shared" si="40"/>
        <v>45758</v>
      </c>
      <c r="V16" s="188" t="str">
        <f>IF($AF$2="D1",IF(VLOOKUP(MOD(U16+12,21),tabel,3)="R","",VLOOKUP(MOD(U16+12,21),tabel,3)),IF(Invulblad!$D$5="D2",IF(VLOOKUP(MOD(U16+5,21),tabel,3)="R","",VLOOKUP(MOD(U16+5,21),tabel,3)),IF(Invulblad!$D$5="D3",IF(VLOOKUP(MOD(U16+19,21),tabel,3)="R","",VLOOKUP(MOD(U16+19,21),tabel,3)))))</f>
        <v>L</v>
      </c>
      <c r="W16" s="112" t="str">
        <f t="shared" ref="W16:X16" si="126">IF(V16="L", "N", IF(V16="V", "L", IF(V16="N", "V", "")))</f>
        <v>N</v>
      </c>
      <c r="X16" s="79" t="str">
        <f t="shared" si="126"/>
        <v>V</v>
      </c>
      <c r="Z16" s="74" t="str">
        <f t="shared" si="4"/>
        <v>ZO</v>
      </c>
      <c r="AA16" s="167">
        <f t="shared" si="42"/>
        <v>45788</v>
      </c>
      <c r="AB16" s="188" t="str">
        <f>IF($AF$2="D1",IF(VLOOKUP(MOD(AA16+12,21),tabel,3)="R","",VLOOKUP(MOD(AA16+12,21),tabel,3)),IF(Invulblad!$D$5="D2",IF(VLOOKUP(MOD(AA16+5,21),tabel,3)="R","",VLOOKUP(MOD(AA16+5,21),tabel,3)),IF(Invulblad!$D$5="D3",IF(VLOOKUP(MOD(AA16+19,21),tabel,3)="R","",VLOOKUP(MOD(AA16+19,21),tabel,3)))))</f>
        <v/>
      </c>
      <c r="AC16" s="112" t="str">
        <f t="shared" ref="AC16:AD16" si="127">IF(AB16="L", "N", IF(AB16="V", "L", IF(AB16="N", "V", "")))</f>
        <v/>
      </c>
      <c r="AD16" s="79" t="str">
        <f t="shared" si="127"/>
        <v/>
      </c>
      <c r="AF16" s="74" t="str">
        <f t="shared" si="5"/>
        <v>WO</v>
      </c>
      <c r="AG16" s="167">
        <f t="shared" si="44"/>
        <v>45819</v>
      </c>
      <c r="AH16" s="188" t="str">
        <f>IF($AF$2="D1",IF(VLOOKUP(MOD(AG16+12,21),tabel,3)="R","",VLOOKUP(MOD(AG16+12,21),tabel,3)),IF(Invulblad!$D$5="D2",IF(VLOOKUP(MOD(AG16+5,21),tabel,3)="R","",VLOOKUP(MOD(AG16+5,21),tabel,3)),IF(Invulblad!$D$5="D3",IF(VLOOKUP(MOD(AG16+19,21),tabel,3)="R","",VLOOKUP(MOD(AG16+19,21),tabel,3)))))</f>
        <v>L</v>
      </c>
      <c r="AI16" s="112" t="str">
        <f t="shared" ref="AI16:AJ16" si="128">IF(AH16="L", "N", IF(AH16="V", "L", IF(AH16="N", "V", "")))</f>
        <v>N</v>
      </c>
      <c r="AJ16" s="79" t="str">
        <f t="shared" si="128"/>
        <v>V</v>
      </c>
      <c r="AL16" s="74" t="str">
        <f t="shared" si="6"/>
        <v>VR</v>
      </c>
      <c r="AM16" s="167">
        <f t="shared" si="46"/>
        <v>45849</v>
      </c>
      <c r="AN16" s="188" t="str">
        <f>IF($AF$2="D1",IF(VLOOKUP(MOD(AM16+12,21),tabel,3)="R","",VLOOKUP(MOD(AM16+12,21),tabel,3)),IF(Invulblad!$D$5="D2",IF(VLOOKUP(MOD(AM16+5,21),tabel,3)="R","",VLOOKUP(MOD(AM16+5,21),tabel,3)),IF(Invulblad!$D$5="D3",IF(VLOOKUP(MOD(AM16+19,21),tabel,3)="R","",VLOOKUP(MOD(AM16+19,21),tabel,3)))))</f>
        <v>V</v>
      </c>
      <c r="AO16" s="112" t="str">
        <f t="shared" ref="AO16:AP16" si="129">IF(AN16="L", "N", IF(AN16="V", "L", IF(AN16="N", "V", "")))</f>
        <v>L</v>
      </c>
      <c r="AP16" s="79" t="str">
        <f t="shared" si="129"/>
        <v>N</v>
      </c>
      <c r="AR16" s="74" t="str">
        <f t="shared" si="7"/>
        <v>MA</v>
      </c>
      <c r="AS16" s="167">
        <f t="shared" si="48"/>
        <v>45880</v>
      </c>
      <c r="AT16" s="188" t="str">
        <f>IF($AF$2="D1",IF(VLOOKUP(MOD(AS16+12,21),tabel,3)="R","",VLOOKUP(MOD(AS16+12,21),tabel,3)),IF(Invulblad!$D$5="D2",IF(VLOOKUP(MOD(AS16+5,21),tabel,3)="R","",VLOOKUP(MOD(AS16+5,21),tabel,3)),IF(Invulblad!$D$5="D3",IF(VLOOKUP(MOD(AS16+19,21),tabel,3)="R","",VLOOKUP(MOD(AS16+19,21),tabel,3)))))</f>
        <v>L</v>
      </c>
      <c r="AU16" s="112" t="str">
        <f t="shared" ref="AU16:AV16" si="130">IF(AT16="L", "N", IF(AT16="V", "L", IF(AT16="N", "V", "")))</f>
        <v>N</v>
      </c>
      <c r="AV16" s="79" t="str">
        <f t="shared" si="130"/>
        <v>V</v>
      </c>
      <c r="AX16" s="74" t="str">
        <f t="shared" si="8"/>
        <v>DO</v>
      </c>
      <c r="AY16" s="167">
        <f t="shared" si="50"/>
        <v>45911</v>
      </c>
      <c r="AZ16" s="188" t="str">
        <f>IF($AF$2="D1",IF(VLOOKUP(MOD(AY16+12,21),tabel,3)="R","",VLOOKUP(MOD(AY16+12,21),tabel,3)),IF(Invulblad!$D$5="D2",IF(VLOOKUP(MOD(AY16+5,21),tabel,3)="R","",VLOOKUP(MOD(AY16+5,21),tabel,3)),IF(Invulblad!$D$5="D3",IF(VLOOKUP(MOD(AY16+19,21),tabel,3)="R","",VLOOKUP(MOD(AY16+19,21),tabel,3)))))</f>
        <v>V</v>
      </c>
      <c r="BA16" s="112" t="str">
        <f t="shared" ref="BA16:BB16" si="131">IF(AZ16="L", "N", IF(AZ16="V", "L", IF(AZ16="N", "V", "")))</f>
        <v>L</v>
      </c>
      <c r="BB16" s="79" t="str">
        <f t="shared" si="131"/>
        <v>N</v>
      </c>
      <c r="BD16" s="74" t="str">
        <f t="shared" si="9"/>
        <v>ZA</v>
      </c>
      <c r="BE16" s="167">
        <f t="shared" si="52"/>
        <v>45941</v>
      </c>
      <c r="BF16" s="188" t="str">
        <f>IF($AF$2="D1",IF(VLOOKUP(MOD(BE16+12,21),tabel,3)="R","",VLOOKUP(MOD(BE16+12,21),tabel,3)),IF(Invulblad!$D$5="D2",IF(VLOOKUP(MOD(BE16+5,21),tabel,3)="R","",VLOOKUP(MOD(BE16+5,21),tabel,3)),IF(Invulblad!$D$5="D3",IF(VLOOKUP(MOD(BE16+19,21),tabel,3)="R","",VLOOKUP(MOD(BE16+19,21),tabel,3)))))</f>
        <v/>
      </c>
      <c r="BG16" s="112" t="str">
        <f t="shared" ref="BG16:BH16" si="132">IF(BF16="L", "N", IF(BF16="V", "L", IF(BF16="N", "V", "")))</f>
        <v/>
      </c>
      <c r="BH16" s="79" t="str">
        <f t="shared" si="132"/>
        <v/>
      </c>
      <c r="BJ16" s="74" t="str">
        <f t="shared" si="10"/>
        <v>DI</v>
      </c>
      <c r="BK16" s="167">
        <f t="shared" si="54"/>
        <v>45972</v>
      </c>
      <c r="BL16" s="188" t="str">
        <f>IF($AF$2="D1",IF(VLOOKUP(MOD(BK16+12,21),tabel,3)="R","",VLOOKUP(MOD(BK16+12,21),tabel,3)),IF(Invulblad!$D$5="D2",IF(VLOOKUP(MOD(BK16+5,21),tabel,3)="R","",VLOOKUP(MOD(BK16+5,21),tabel,3)),IF(Invulblad!$D$5="D3",IF(VLOOKUP(MOD(BK16+19,21),tabel,3)="R","",VLOOKUP(MOD(BK16+19,21),tabel,3)))))</f>
        <v>V</v>
      </c>
      <c r="BM16" s="112" t="str">
        <f t="shared" ref="BM16:BN16" si="133">IF(BL16="L", "N", IF(BL16="V", "L", IF(BL16="N", "V", "")))</f>
        <v>L</v>
      </c>
      <c r="BN16" s="79" t="str">
        <f t="shared" si="133"/>
        <v>N</v>
      </c>
      <c r="BP16" s="74" t="str">
        <f t="shared" si="11"/>
        <v>DO</v>
      </c>
      <c r="BQ16" s="167">
        <f t="shared" si="56"/>
        <v>46002</v>
      </c>
      <c r="BR16" s="188" t="str">
        <f>IF($AF$2="D1",IF(VLOOKUP(MOD(BQ16+12,21),tabel,3)="R","",VLOOKUP(MOD(BQ16+12,21),tabel,3)),IF(Invulblad!$D$5="D2",IF(VLOOKUP(MOD(BQ16+5,21),tabel,3)="R","",VLOOKUP(MOD(BQ16+5,21),tabel,3)),IF(Invulblad!$D$5="D3",IF(VLOOKUP(MOD(BQ16+19,21),tabel,3)="R","",VLOOKUP(MOD(BQ16+19,21),tabel,3)))))</f>
        <v>N</v>
      </c>
      <c r="BS16" s="112" t="str">
        <f t="shared" ref="BS16:BT16" si="134">IF(BR16="L", "N", IF(BR16="V", "L", IF(BR16="N", "V", "")))</f>
        <v>V</v>
      </c>
      <c r="BT16" s="79" t="str">
        <f t="shared" si="134"/>
        <v>L</v>
      </c>
    </row>
    <row r="17" spans="2:72" ht="14.1" customHeight="1" x14ac:dyDescent="0.2">
      <c r="B17" s="74" t="str">
        <f t="shared" si="0"/>
        <v>ZO</v>
      </c>
      <c r="C17" s="167">
        <f t="shared" si="35"/>
        <v>45669</v>
      </c>
      <c r="D17" s="188" t="str">
        <f>IF($AF$2="D1",IF(VLOOKUP(MOD(C17+12,21),tabel,3)="R","",VLOOKUP(MOD(C17+12,21),tabel,3)),IF(Invulblad!$D$5="D2",IF(VLOOKUP(MOD(C17+5,21),tabel,3)="R","",VLOOKUP(MOD(C17+5,21),tabel,3)),IF(Invulblad!$D$5="D3",IF(VLOOKUP(MOD(C17+19,21),tabel,3)="R","",VLOOKUP(MOD(C17+19,21),tabel,3)))))</f>
        <v/>
      </c>
      <c r="E17" s="112" t="str">
        <f t="shared" si="12"/>
        <v/>
      </c>
      <c r="F17" s="79" t="str">
        <f t="shared" si="12"/>
        <v/>
      </c>
      <c r="G17" s="77"/>
      <c r="H17" s="74" t="str">
        <f t="shared" si="1"/>
        <v>WO</v>
      </c>
      <c r="I17" s="167">
        <f t="shared" si="36"/>
        <v>45700</v>
      </c>
      <c r="J17" s="188" t="str">
        <f>IF($AF$2="D1",IF(VLOOKUP(MOD(I17+12,21),tabel,3)="R","",VLOOKUP(MOD(I17+12,21),tabel,3)),IF(Invulblad!$D$5="D2",IF(VLOOKUP(MOD(I17+5,21),tabel,3)="R","",VLOOKUP(MOD(I17+5,21),tabel,3)),IF(Invulblad!$D$5="D3",IF(VLOOKUP(MOD(I17+19,21),tabel,3)="R","",VLOOKUP(MOD(I17+19,21),tabel,3)))))</f>
        <v>V</v>
      </c>
      <c r="K17" s="112" t="str">
        <f t="shared" ref="K17:L17" si="135">IF(J17="L", "N", IF(J17="V", "L", IF(J17="N", "V", "")))</f>
        <v>L</v>
      </c>
      <c r="L17" s="79" t="str">
        <f t="shared" si="135"/>
        <v>N</v>
      </c>
      <c r="N17" s="74" t="str">
        <f t="shared" si="2"/>
        <v>WO</v>
      </c>
      <c r="O17" s="167">
        <f t="shared" si="38"/>
        <v>45728</v>
      </c>
      <c r="P17" s="188" t="str">
        <f>IF($AF$2="D1",IF(VLOOKUP(MOD(O17+12,21),tabel,3)="R","",VLOOKUP(MOD(O17+12,21),tabel,3)),IF(Invulblad!$D$5="D2",IF(VLOOKUP(MOD(O17+5,21),tabel,3)="R","",VLOOKUP(MOD(O17+5,21),tabel,3)),IF(Invulblad!$D$5="D3",IF(VLOOKUP(MOD(O17+19,21),tabel,3)="R","",VLOOKUP(MOD(O17+19,21),tabel,3)))))</f>
        <v>N</v>
      </c>
      <c r="Q17" s="112" t="str">
        <f t="shared" ref="Q17:R17" si="136">IF(P17="L", "N", IF(P17="V", "L", IF(P17="N", "V", "")))</f>
        <v>V</v>
      </c>
      <c r="R17" s="79" t="str">
        <f t="shared" si="136"/>
        <v>L</v>
      </c>
      <c r="T17" s="74" t="str">
        <f t="shared" si="3"/>
        <v>ZA</v>
      </c>
      <c r="U17" s="167">
        <f t="shared" si="40"/>
        <v>45759</v>
      </c>
      <c r="V17" s="188" t="str">
        <f>IF($AF$2="D1",IF(VLOOKUP(MOD(U17+12,21),tabel,3)="R","",VLOOKUP(MOD(U17+12,21),tabel,3)),IF(Invulblad!$D$5="D2",IF(VLOOKUP(MOD(U17+5,21),tabel,3)="R","",VLOOKUP(MOD(U17+5,21),tabel,3)),IF(Invulblad!$D$5="D3",IF(VLOOKUP(MOD(U17+19,21),tabel,3)="R","",VLOOKUP(MOD(U17+19,21),tabel,3)))))</f>
        <v/>
      </c>
      <c r="W17" s="112" t="str">
        <f t="shared" ref="W17:X17" si="137">IF(V17="L", "N", IF(V17="V", "L", IF(V17="N", "V", "")))</f>
        <v/>
      </c>
      <c r="X17" s="79" t="str">
        <f t="shared" si="137"/>
        <v/>
      </c>
      <c r="Z17" s="74" t="str">
        <f t="shared" si="4"/>
        <v>MA</v>
      </c>
      <c r="AA17" s="167">
        <f t="shared" si="42"/>
        <v>45789</v>
      </c>
      <c r="AB17" s="188" t="str">
        <f>IF($AF$2="D1",IF(VLOOKUP(MOD(AA17+12,21),tabel,3)="R","",VLOOKUP(MOD(AA17+12,21),tabel,3)),IF(Invulblad!$D$5="D2",IF(VLOOKUP(MOD(AA17+5,21),tabel,3)="R","",VLOOKUP(MOD(AA17+5,21),tabel,3)),IF(Invulblad!$D$5="D3",IF(VLOOKUP(MOD(AA17+19,21),tabel,3)="R","",VLOOKUP(MOD(AA17+19,21),tabel,3)))))</f>
        <v>N</v>
      </c>
      <c r="AC17" s="112" t="str">
        <f t="shared" ref="AC17:AD17" si="138">IF(AB17="L", "N", IF(AB17="V", "L", IF(AB17="N", "V", "")))</f>
        <v>V</v>
      </c>
      <c r="AD17" s="79" t="str">
        <f t="shared" si="138"/>
        <v>L</v>
      </c>
      <c r="AF17" s="74" t="str">
        <f t="shared" si="5"/>
        <v>DO</v>
      </c>
      <c r="AG17" s="167">
        <f t="shared" si="44"/>
        <v>45820</v>
      </c>
      <c r="AH17" s="188" t="str">
        <f>IF($AF$2="D1",IF(VLOOKUP(MOD(AG17+12,21),tabel,3)="R","",VLOOKUP(MOD(AG17+12,21),tabel,3)),IF(Invulblad!$D$5="D2",IF(VLOOKUP(MOD(AG17+5,21),tabel,3)="R","",VLOOKUP(MOD(AG17+5,21),tabel,3)),IF(Invulblad!$D$5="D3",IF(VLOOKUP(MOD(AG17+19,21),tabel,3)="R","",VLOOKUP(MOD(AG17+19,21),tabel,3)))))</f>
        <v>L</v>
      </c>
      <c r="AI17" s="112" t="str">
        <f t="shared" ref="AI17:AJ17" si="139">IF(AH17="L", "N", IF(AH17="V", "L", IF(AH17="N", "V", "")))</f>
        <v>N</v>
      </c>
      <c r="AJ17" s="79" t="str">
        <f t="shared" si="139"/>
        <v>V</v>
      </c>
      <c r="AL17" s="74" t="str">
        <f t="shared" si="6"/>
        <v>ZA</v>
      </c>
      <c r="AM17" s="167">
        <f t="shared" si="46"/>
        <v>45850</v>
      </c>
      <c r="AN17" s="188" t="str">
        <f>IF($AF$2="D1",IF(VLOOKUP(MOD(AM17+12,21),tabel,3)="R","",VLOOKUP(MOD(AM17+12,21),tabel,3)),IF(Invulblad!$D$5="D2",IF(VLOOKUP(MOD(AM17+5,21),tabel,3)="R","",VLOOKUP(MOD(AM17+5,21),tabel,3)),IF(Invulblad!$D$5="D3",IF(VLOOKUP(MOD(AM17+19,21),tabel,3)="R","",VLOOKUP(MOD(AM17+19,21),tabel,3)))))</f>
        <v/>
      </c>
      <c r="AO17" s="112" t="str">
        <f t="shared" ref="AO17:AP17" si="140">IF(AN17="L", "N", IF(AN17="V", "L", IF(AN17="N", "V", "")))</f>
        <v/>
      </c>
      <c r="AP17" s="79" t="str">
        <f t="shared" si="140"/>
        <v/>
      </c>
      <c r="AR17" s="74" t="str">
        <f t="shared" si="7"/>
        <v>DI</v>
      </c>
      <c r="AS17" s="167">
        <f t="shared" si="48"/>
        <v>45881</v>
      </c>
      <c r="AT17" s="188" t="str">
        <f>IF($AF$2="D1",IF(VLOOKUP(MOD(AS17+12,21),tabel,3)="R","",VLOOKUP(MOD(AS17+12,21),tabel,3)),IF(Invulblad!$D$5="D2",IF(VLOOKUP(MOD(AS17+5,21),tabel,3)="R","",VLOOKUP(MOD(AS17+5,21),tabel,3)),IF(Invulblad!$D$5="D3",IF(VLOOKUP(MOD(AS17+19,21),tabel,3)="R","",VLOOKUP(MOD(AS17+19,21),tabel,3)))))</f>
        <v>L</v>
      </c>
      <c r="AU17" s="112" t="str">
        <f t="shared" ref="AU17:AV17" si="141">IF(AT17="L", "N", IF(AT17="V", "L", IF(AT17="N", "V", "")))</f>
        <v>N</v>
      </c>
      <c r="AV17" s="79" t="str">
        <f t="shared" si="141"/>
        <v>V</v>
      </c>
      <c r="AX17" s="74" t="str">
        <f t="shared" si="8"/>
        <v>VR</v>
      </c>
      <c r="AY17" s="167">
        <f t="shared" si="50"/>
        <v>45912</v>
      </c>
      <c r="AZ17" s="188" t="str">
        <f>IF($AF$2="D1",IF(VLOOKUP(MOD(AY17+12,21),tabel,3)="R","",VLOOKUP(MOD(AY17+12,21),tabel,3)),IF(Invulblad!$D$5="D2",IF(VLOOKUP(MOD(AY17+5,21),tabel,3)="R","",VLOOKUP(MOD(AY17+5,21),tabel,3)),IF(Invulblad!$D$5="D3",IF(VLOOKUP(MOD(AY17+19,21),tabel,3)="R","",VLOOKUP(MOD(AY17+19,21),tabel,3)))))</f>
        <v>V</v>
      </c>
      <c r="BA17" s="112" t="str">
        <f t="shared" ref="BA17:BB17" si="142">IF(AZ17="L", "N", IF(AZ17="V", "L", IF(AZ17="N", "V", "")))</f>
        <v>L</v>
      </c>
      <c r="BB17" s="79" t="str">
        <f t="shared" si="142"/>
        <v>N</v>
      </c>
      <c r="BD17" s="74" t="str">
        <f t="shared" si="9"/>
        <v>ZO</v>
      </c>
      <c r="BE17" s="167">
        <f t="shared" si="52"/>
        <v>45942</v>
      </c>
      <c r="BF17" s="188" t="str">
        <f>IF($AF$2="D1",IF(VLOOKUP(MOD(BE17+12,21),tabel,3)="R","",VLOOKUP(MOD(BE17+12,21),tabel,3)),IF(Invulblad!$D$5="D2",IF(VLOOKUP(MOD(BE17+5,21),tabel,3)="R","",VLOOKUP(MOD(BE17+5,21),tabel,3)),IF(Invulblad!$D$5="D3",IF(VLOOKUP(MOD(BE17+19,21),tabel,3)="R","",VLOOKUP(MOD(BE17+19,21),tabel,3)))))</f>
        <v/>
      </c>
      <c r="BG17" s="112" t="str">
        <f t="shared" ref="BG17:BH17" si="143">IF(BF17="L", "N", IF(BF17="V", "L", IF(BF17="N", "V", "")))</f>
        <v/>
      </c>
      <c r="BH17" s="79" t="str">
        <f t="shared" si="143"/>
        <v/>
      </c>
      <c r="BJ17" s="74" t="str">
        <f t="shared" si="10"/>
        <v>WO</v>
      </c>
      <c r="BK17" s="167">
        <f t="shared" si="54"/>
        <v>45973</v>
      </c>
      <c r="BL17" s="188" t="str">
        <f>IF($AF$2="D1",IF(VLOOKUP(MOD(BK17+12,21),tabel,3)="R","",VLOOKUP(MOD(BK17+12,21),tabel,3)),IF(Invulblad!$D$5="D2",IF(VLOOKUP(MOD(BK17+5,21),tabel,3)="R","",VLOOKUP(MOD(BK17+5,21),tabel,3)),IF(Invulblad!$D$5="D3",IF(VLOOKUP(MOD(BK17+19,21),tabel,3)="R","",VLOOKUP(MOD(BK17+19,21),tabel,3)))))</f>
        <v>V</v>
      </c>
      <c r="BM17" s="112" t="str">
        <f t="shared" ref="BM17:BN17" si="144">IF(BL17="L", "N", IF(BL17="V", "L", IF(BL17="N", "V", "")))</f>
        <v>L</v>
      </c>
      <c r="BN17" s="79" t="str">
        <f t="shared" si="144"/>
        <v>N</v>
      </c>
      <c r="BP17" s="74" t="str">
        <f t="shared" si="11"/>
        <v>VR</v>
      </c>
      <c r="BQ17" s="167">
        <f t="shared" si="56"/>
        <v>46003</v>
      </c>
      <c r="BR17" s="188" t="str">
        <f>IF($AF$2="D1",IF(VLOOKUP(MOD(BQ17+12,21),tabel,3)="R","",VLOOKUP(MOD(BQ17+12,21),tabel,3)),IF(Invulblad!$D$5="D2",IF(VLOOKUP(MOD(BQ17+5,21),tabel,3)="R","",VLOOKUP(MOD(BQ17+5,21),tabel,3)),IF(Invulblad!$D$5="D3",IF(VLOOKUP(MOD(BQ17+19,21),tabel,3)="R","",VLOOKUP(MOD(BQ17+19,21),tabel,3)))))</f>
        <v>N</v>
      </c>
      <c r="BS17" s="112" t="str">
        <f t="shared" ref="BS17:BT17" si="145">IF(BR17="L", "N", IF(BR17="V", "L", IF(BR17="N", "V", "")))</f>
        <v>V</v>
      </c>
      <c r="BT17" s="79" t="str">
        <f t="shared" si="145"/>
        <v>L</v>
      </c>
    </row>
    <row r="18" spans="2:72" ht="14.1" customHeight="1" x14ac:dyDescent="0.2">
      <c r="B18" s="74" t="str">
        <f t="shared" si="0"/>
        <v>MA</v>
      </c>
      <c r="C18" s="167">
        <f t="shared" si="35"/>
        <v>45670</v>
      </c>
      <c r="D18" s="188" t="str">
        <f>IF($AF$2="D1",IF(VLOOKUP(MOD(C18+12,21),tabel,3)="R","",VLOOKUP(MOD(C18+12,21),tabel,3)),IF(Invulblad!$D$5="D2",IF(VLOOKUP(MOD(C18+5,21),tabel,3)="R","",VLOOKUP(MOD(C18+5,21),tabel,3)),IF(Invulblad!$D$5="D3",IF(VLOOKUP(MOD(C18+19,21),tabel,3)="R","",VLOOKUP(MOD(C18+19,21),tabel,3)))))</f>
        <v>L</v>
      </c>
      <c r="E18" s="112" t="str">
        <f t="shared" si="12"/>
        <v>N</v>
      </c>
      <c r="F18" s="79" t="str">
        <f t="shared" si="12"/>
        <v>V</v>
      </c>
      <c r="G18" s="77"/>
      <c r="H18" s="74" t="str">
        <f t="shared" si="1"/>
        <v>DO</v>
      </c>
      <c r="I18" s="167">
        <f t="shared" si="36"/>
        <v>45701</v>
      </c>
      <c r="J18" s="188" t="str">
        <f>IF($AF$2="D1",IF(VLOOKUP(MOD(I18+12,21),tabel,3)="R","",VLOOKUP(MOD(I18+12,21),tabel,3)),IF(Invulblad!$D$5="D2",IF(VLOOKUP(MOD(I18+5,21),tabel,3)="R","",VLOOKUP(MOD(I18+5,21),tabel,3)),IF(Invulblad!$D$5="D3",IF(VLOOKUP(MOD(I18+19,21),tabel,3)="R","",VLOOKUP(MOD(I18+19,21),tabel,3)))))</f>
        <v>V</v>
      </c>
      <c r="K18" s="112" t="str">
        <f t="shared" ref="K18:L18" si="146">IF(J18="L", "N", IF(J18="V", "L", IF(J18="N", "V", "")))</f>
        <v>L</v>
      </c>
      <c r="L18" s="79" t="str">
        <f t="shared" si="146"/>
        <v>N</v>
      </c>
      <c r="N18" s="74" t="str">
        <f t="shared" si="2"/>
        <v>DO</v>
      </c>
      <c r="O18" s="167">
        <f t="shared" si="38"/>
        <v>45729</v>
      </c>
      <c r="P18" s="188" t="str">
        <f>IF($AF$2="D1",IF(VLOOKUP(MOD(O18+12,21),tabel,3)="R","",VLOOKUP(MOD(O18+12,21),tabel,3)),IF(Invulblad!$D$5="D2",IF(VLOOKUP(MOD(O18+5,21),tabel,3)="R","",VLOOKUP(MOD(O18+5,21),tabel,3)),IF(Invulblad!$D$5="D3",IF(VLOOKUP(MOD(O18+19,21),tabel,3)="R","",VLOOKUP(MOD(O18+19,21),tabel,3)))))</f>
        <v>N</v>
      </c>
      <c r="Q18" s="112" t="str">
        <f t="shared" ref="Q18:R18" si="147">IF(P18="L", "N", IF(P18="V", "L", IF(P18="N", "V", "")))</f>
        <v>V</v>
      </c>
      <c r="R18" s="79" t="str">
        <f t="shared" si="147"/>
        <v>L</v>
      </c>
      <c r="T18" s="74" t="str">
        <f t="shared" si="3"/>
        <v>ZO</v>
      </c>
      <c r="U18" s="167">
        <f t="shared" si="40"/>
        <v>45760</v>
      </c>
      <c r="V18" s="188" t="str">
        <f>IF($AF$2="D1",IF(VLOOKUP(MOD(U18+12,21),tabel,3)="R","",VLOOKUP(MOD(U18+12,21),tabel,3)),IF(Invulblad!$D$5="D2",IF(VLOOKUP(MOD(U18+5,21),tabel,3)="R","",VLOOKUP(MOD(U18+5,21),tabel,3)),IF(Invulblad!$D$5="D3",IF(VLOOKUP(MOD(U18+19,21),tabel,3)="R","",VLOOKUP(MOD(U18+19,21),tabel,3)))))</f>
        <v/>
      </c>
      <c r="W18" s="112" t="str">
        <f t="shared" ref="W18:X18" si="148">IF(V18="L", "N", IF(V18="V", "L", IF(V18="N", "V", "")))</f>
        <v/>
      </c>
      <c r="X18" s="79" t="str">
        <f t="shared" si="148"/>
        <v/>
      </c>
      <c r="Z18" s="74" t="str">
        <f t="shared" si="4"/>
        <v>DI</v>
      </c>
      <c r="AA18" s="167">
        <f t="shared" si="42"/>
        <v>45790</v>
      </c>
      <c r="AB18" s="188" t="str">
        <f>IF($AF$2="D1",IF(VLOOKUP(MOD(AA18+12,21),tabel,3)="R","",VLOOKUP(MOD(AA18+12,21),tabel,3)),IF(Invulblad!$D$5="D2",IF(VLOOKUP(MOD(AA18+5,21),tabel,3)="R","",VLOOKUP(MOD(AA18+5,21),tabel,3)),IF(Invulblad!$D$5="D3",IF(VLOOKUP(MOD(AA18+19,21),tabel,3)="R","",VLOOKUP(MOD(AA18+19,21),tabel,3)))))</f>
        <v>N</v>
      </c>
      <c r="AC18" s="112" t="str">
        <f t="shared" ref="AC18:AD18" si="149">IF(AB18="L", "N", IF(AB18="V", "L", IF(AB18="N", "V", "")))</f>
        <v>V</v>
      </c>
      <c r="AD18" s="79" t="str">
        <f t="shared" si="149"/>
        <v>L</v>
      </c>
      <c r="AF18" s="74" t="str">
        <f t="shared" si="5"/>
        <v>VR</v>
      </c>
      <c r="AG18" s="167">
        <f t="shared" si="44"/>
        <v>45821</v>
      </c>
      <c r="AH18" s="188" t="str">
        <f>IF($AF$2="D1",IF(VLOOKUP(MOD(AG18+12,21),tabel,3)="R","",VLOOKUP(MOD(AG18+12,21),tabel,3)),IF(Invulblad!$D$5="D2",IF(VLOOKUP(MOD(AG18+5,21),tabel,3)="R","",VLOOKUP(MOD(AG18+5,21),tabel,3)),IF(Invulblad!$D$5="D3",IF(VLOOKUP(MOD(AG18+19,21),tabel,3)="R","",VLOOKUP(MOD(AG18+19,21),tabel,3)))))</f>
        <v>L</v>
      </c>
      <c r="AI18" s="112" t="str">
        <f t="shared" ref="AI18:AJ18" si="150">IF(AH18="L", "N", IF(AH18="V", "L", IF(AH18="N", "V", "")))</f>
        <v>N</v>
      </c>
      <c r="AJ18" s="79" t="str">
        <f t="shared" si="150"/>
        <v>V</v>
      </c>
      <c r="AL18" s="74" t="str">
        <f t="shared" si="6"/>
        <v>ZO</v>
      </c>
      <c r="AM18" s="167">
        <f t="shared" si="46"/>
        <v>45851</v>
      </c>
      <c r="AN18" s="188" t="str">
        <f>IF($AF$2="D1",IF(VLOOKUP(MOD(AM18+12,21),tabel,3)="R","",VLOOKUP(MOD(AM18+12,21),tabel,3)),IF(Invulblad!$D$5="D2",IF(VLOOKUP(MOD(AM18+5,21),tabel,3)="R","",VLOOKUP(MOD(AM18+5,21),tabel,3)),IF(Invulblad!$D$5="D3",IF(VLOOKUP(MOD(AM18+19,21),tabel,3)="R","",VLOOKUP(MOD(AM18+19,21),tabel,3)))))</f>
        <v/>
      </c>
      <c r="AO18" s="112" t="str">
        <f t="shared" ref="AO18:AP18" si="151">IF(AN18="L", "N", IF(AN18="V", "L", IF(AN18="N", "V", "")))</f>
        <v/>
      </c>
      <c r="AP18" s="79" t="str">
        <f t="shared" si="151"/>
        <v/>
      </c>
      <c r="AR18" s="74" t="str">
        <f t="shared" si="7"/>
        <v>WO</v>
      </c>
      <c r="AS18" s="167">
        <f t="shared" si="48"/>
        <v>45882</v>
      </c>
      <c r="AT18" s="188" t="str">
        <f>IF($AF$2="D1",IF(VLOOKUP(MOD(AS18+12,21),tabel,3)="R","",VLOOKUP(MOD(AS18+12,21),tabel,3)),IF(Invulblad!$D$5="D2",IF(VLOOKUP(MOD(AS18+5,21),tabel,3)="R","",VLOOKUP(MOD(AS18+5,21),tabel,3)),IF(Invulblad!$D$5="D3",IF(VLOOKUP(MOD(AS18+19,21),tabel,3)="R","",VLOOKUP(MOD(AS18+19,21),tabel,3)))))</f>
        <v>L</v>
      </c>
      <c r="AU18" s="112" t="str">
        <f t="shared" ref="AU18:AV18" si="152">IF(AT18="L", "N", IF(AT18="V", "L", IF(AT18="N", "V", "")))</f>
        <v>N</v>
      </c>
      <c r="AV18" s="79" t="str">
        <f t="shared" si="152"/>
        <v>V</v>
      </c>
      <c r="AX18" s="74" t="str">
        <f t="shared" si="8"/>
        <v>ZA</v>
      </c>
      <c r="AY18" s="167">
        <f t="shared" si="50"/>
        <v>45913</v>
      </c>
      <c r="AZ18" s="188" t="str">
        <f>IF($AF$2="D1",IF(VLOOKUP(MOD(AY18+12,21),tabel,3)="R","",VLOOKUP(MOD(AY18+12,21),tabel,3)),IF(Invulblad!$D$5="D2",IF(VLOOKUP(MOD(AY18+5,21),tabel,3)="R","",VLOOKUP(MOD(AY18+5,21),tabel,3)),IF(Invulblad!$D$5="D3",IF(VLOOKUP(MOD(AY18+19,21),tabel,3)="R","",VLOOKUP(MOD(AY18+19,21),tabel,3)))))</f>
        <v/>
      </c>
      <c r="BA18" s="112" t="str">
        <f t="shared" ref="BA18:BB18" si="153">IF(AZ18="L", "N", IF(AZ18="V", "L", IF(AZ18="N", "V", "")))</f>
        <v/>
      </c>
      <c r="BB18" s="79" t="str">
        <f t="shared" si="153"/>
        <v/>
      </c>
      <c r="BD18" s="74" t="str">
        <f t="shared" si="9"/>
        <v>MA</v>
      </c>
      <c r="BE18" s="167">
        <f t="shared" si="52"/>
        <v>45943</v>
      </c>
      <c r="BF18" s="188" t="str">
        <f>IF($AF$2="D1",IF(VLOOKUP(MOD(BE18+12,21),tabel,3)="R","",VLOOKUP(MOD(BE18+12,21),tabel,3)),IF(Invulblad!$D$5="D2",IF(VLOOKUP(MOD(BE18+5,21),tabel,3)="R","",VLOOKUP(MOD(BE18+5,21),tabel,3)),IF(Invulblad!$D$5="D3",IF(VLOOKUP(MOD(BE18+19,21),tabel,3)="R","",VLOOKUP(MOD(BE18+19,21),tabel,3)))))</f>
        <v>L</v>
      </c>
      <c r="BG18" s="112" t="str">
        <f t="shared" ref="BG18:BH18" si="154">IF(BF18="L", "N", IF(BF18="V", "L", IF(BF18="N", "V", "")))</f>
        <v>N</v>
      </c>
      <c r="BH18" s="79" t="str">
        <f t="shared" si="154"/>
        <v>V</v>
      </c>
      <c r="BJ18" s="74" t="str">
        <f t="shared" si="10"/>
        <v>DO</v>
      </c>
      <c r="BK18" s="167">
        <f t="shared" si="54"/>
        <v>45974</v>
      </c>
      <c r="BL18" s="188" t="str">
        <f>IF($AF$2="D1",IF(VLOOKUP(MOD(BK18+12,21),tabel,3)="R","",VLOOKUP(MOD(BK18+12,21),tabel,3)),IF(Invulblad!$D$5="D2",IF(VLOOKUP(MOD(BK18+5,21),tabel,3)="R","",VLOOKUP(MOD(BK18+5,21),tabel,3)),IF(Invulblad!$D$5="D3",IF(VLOOKUP(MOD(BK18+19,21),tabel,3)="R","",VLOOKUP(MOD(BK18+19,21),tabel,3)))))</f>
        <v>V</v>
      </c>
      <c r="BM18" s="112" t="str">
        <f t="shared" ref="BM18:BN18" si="155">IF(BL18="L", "N", IF(BL18="V", "L", IF(BL18="N", "V", "")))</f>
        <v>L</v>
      </c>
      <c r="BN18" s="79" t="str">
        <f t="shared" si="155"/>
        <v>N</v>
      </c>
      <c r="BP18" s="74" t="str">
        <f t="shared" si="11"/>
        <v>ZA</v>
      </c>
      <c r="BQ18" s="167">
        <f t="shared" si="56"/>
        <v>46004</v>
      </c>
      <c r="BR18" s="188" t="str">
        <f>IF($AF$2="D1",IF(VLOOKUP(MOD(BQ18+12,21),tabel,3)="R","",VLOOKUP(MOD(BQ18+12,21),tabel,3)),IF(Invulblad!$D$5="D2",IF(VLOOKUP(MOD(BQ18+5,21),tabel,3)="R","",VLOOKUP(MOD(BQ18+5,21),tabel,3)),IF(Invulblad!$D$5="D3",IF(VLOOKUP(MOD(BQ18+19,21),tabel,3)="R","",VLOOKUP(MOD(BQ18+19,21),tabel,3)))))</f>
        <v/>
      </c>
      <c r="BS18" s="112" t="str">
        <f t="shared" ref="BS18:BT18" si="156">IF(BR18="L", "N", IF(BR18="V", "L", IF(BR18="N", "V", "")))</f>
        <v/>
      </c>
      <c r="BT18" s="79" t="str">
        <f t="shared" si="156"/>
        <v/>
      </c>
    </row>
    <row r="19" spans="2:72" ht="14.1" customHeight="1" x14ac:dyDescent="0.2">
      <c r="B19" s="74" t="str">
        <f t="shared" si="0"/>
        <v>DI</v>
      </c>
      <c r="C19" s="167">
        <f t="shared" si="35"/>
        <v>45671</v>
      </c>
      <c r="D19" s="188" t="str">
        <f>IF($AF$2="D1",IF(VLOOKUP(MOD(C19+12,21),tabel,3)="R","",VLOOKUP(MOD(C19+12,21),tabel,3)),IF(Invulblad!$D$5="D2",IF(VLOOKUP(MOD(C19+5,21),tabel,3)="R","",VLOOKUP(MOD(C19+5,21),tabel,3)),IF(Invulblad!$D$5="D3",IF(VLOOKUP(MOD(C19+19,21),tabel,3)="R","",VLOOKUP(MOD(C19+19,21),tabel,3)))))</f>
        <v>L</v>
      </c>
      <c r="E19" s="112" t="str">
        <f t="shared" si="12"/>
        <v>N</v>
      </c>
      <c r="F19" s="79" t="str">
        <f t="shared" si="12"/>
        <v>V</v>
      </c>
      <c r="G19" s="77"/>
      <c r="H19" s="74" t="str">
        <f t="shared" si="1"/>
        <v>VR</v>
      </c>
      <c r="I19" s="167">
        <f t="shared" si="36"/>
        <v>45702</v>
      </c>
      <c r="J19" s="188" t="str">
        <f>IF($AF$2="D1",IF(VLOOKUP(MOD(I19+12,21),tabel,3)="R","",VLOOKUP(MOD(I19+12,21),tabel,3)),IF(Invulblad!$D$5="D2",IF(VLOOKUP(MOD(I19+5,21),tabel,3)="R","",VLOOKUP(MOD(I19+5,21),tabel,3)),IF(Invulblad!$D$5="D3",IF(VLOOKUP(MOD(I19+19,21),tabel,3)="R","",VLOOKUP(MOD(I19+19,21),tabel,3)))))</f>
        <v>V</v>
      </c>
      <c r="K19" s="112" t="str">
        <f t="shared" ref="K19:L19" si="157">IF(J19="L", "N", IF(J19="V", "L", IF(J19="N", "V", "")))</f>
        <v>L</v>
      </c>
      <c r="L19" s="79" t="str">
        <f t="shared" si="157"/>
        <v>N</v>
      </c>
      <c r="N19" s="74" t="str">
        <f t="shared" si="2"/>
        <v>VR</v>
      </c>
      <c r="O19" s="167">
        <f t="shared" si="38"/>
        <v>45730</v>
      </c>
      <c r="P19" s="188" t="str">
        <f>IF($AF$2="D1",IF(VLOOKUP(MOD(O19+12,21),tabel,3)="R","",VLOOKUP(MOD(O19+12,21),tabel,3)),IF(Invulblad!$D$5="D2",IF(VLOOKUP(MOD(O19+5,21),tabel,3)="R","",VLOOKUP(MOD(O19+5,21),tabel,3)),IF(Invulblad!$D$5="D3",IF(VLOOKUP(MOD(O19+19,21),tabel,3)="R","",VLOOKUP(MOD(O19+19,21),tabel,3)))))</f>
        <v>N</v>
      </c>
      <c r="Q19" s="112" t="str">
        <f t="shared" ref="Q19:R19" si="158">IF(P19="L", "N", IF(P19="V", "L", IF(P19="N", "V", "")))</f>
        <v>V</v>
      </c>
      <c r="R19" s="79" t="str">
        <f t="shared" si="158"/>
        <v>L</v>
      </c>
      <c r="T19" s="74" t="str">
        <f t="shared" si="3"/>
        <v>MA</v>
      </c>
      <c r="U19" s="167">
        <f t="shared" si="40"/>
        <v>45761</v>
      </c>
      <c r="V19" s="188" t="str">
        <f>IF($AF$2="D1",IF(VLOOKUP(MOD(U19+12,21),tabel,3)="R","",VLOOKUP(MOD(U19+12,21),tabel,3)),IF(Invulblad!$D$5="D2",IF(VLOOKUP(MOD(U19+5,21),tabel,3)="R","",VLOOKUP(MOD(U19+5,21),tabel,3)),IF(Invulblad!$D$5="D3",IF(VLOOKUP(MOD(U19+19,21),tabel,3)="R","",VLOOKUP(MOD(U19+19,21),tabel,3)))))</f>
        <v>V</v>
      </c>
      <c r="W19" s="112" t="str">
        <f t="shared" ref="W19:X19" si="159">IF(V19="L", "N", IF(V19="V", "L", IF(V19="N", "V", "")))</f>
        <v>L</v>
      </c>
      <c r="X19" s="79" t="str">
        <f t="shared" si="159"/>
        <v>N</v>
      </c>
      <c r="Z19" s="74" t="str">
        <f t="shared" si="4"/>
        <v>WO</v>
      </c>
      <c r="AA19" s="167">
        <f t="shared" si="42"/>
        <v>45791</v>
      </c>
      <c r="AB19" s="188" t="str">
        <f>IF($AF$2="D1",IF(VLOOKUP(MOD(AA19+12,21),tabel,3)="R","",VLOOKUP(MOD(AA19+12,21),tabel,3)),IF(Invulblad!$D$5="D2",IF(VLOOKUP(MOD(AA19+5,21),tabel,3)="R","",VLOOKUP(MOD(AA19+5,21),tabel,3)),IF(Invulblad!$D$5="D3",IF(VLOOKUP(MOD(AA19+19,21),tabel,3)="R","",VLOOKUP(MOD(AA19+19,21),tabel,3)))))</f>
        <v>N</v>
      </c>
      <c r="AC19" s="112" t="str">
        <f t="shared" ref="AC19:AD19" si="160">IF(AB19="L", "N", IF(AB19="V", "L", IF(AB19="N", "V", "")))</f>
        <v>V</v>
      </c>
      <c r="AD19" s="79" t="str">
        <f t="shared" si="160"/>
        <v>L</v>
      </c>
      <c r="AF19" s="74" t="str">
        <f t="shared" si="5"/>
        <v>ZA</v>
      </c>
      <c r="AG19" s="167">
        <f t="shared" si="44"/>
        <v>45822</v>
      </c>
      <c r="AH19" s="188" t="str">
        <f>IF($AF$2="D1",IF(VLOOKUP(MOD(AG19+12,21),tabel,3)="R","",VLOOKUP(MOD(AG19+12,21),tabel,3)),IF(Invulblad!$D$5="D2",IF(VLOOKUP(MOD(AG19+5,21),tabel,3)="R","",VLOOKUP(MOD(AG19+5,21),tabel,3)),IF(Invulblad!$D$5="D3",IF(VLOOKUP(MOD(AG19+19,21),tabel,3)="R","",VLOOKUP(MOD(AG19+19,21),tabel,3)))))</f>
        <v/>
      </c>
      <c r="AI19" s="112" t="str">
        <f t="shared" ref="AI19:AJ19" si="161">IF(AH19="L", "N", IF(AH19="V", "L", IF(AH19="N", "V", "")))</f>
        <v/>
      </c>
      <c r="AJ19" s="79" t="str">
        <f t="shared" si="161"/>
        <v/>
      </c>
      <c r="AL19" s="74" t="str">
        <f t="shared" si="6"/>
        <v>MA</v>
      </c>
      <c r="AM19" s="167">
        <f t="shared" si="46"/>
        <v>45852</v>
      </c>
      <c r="AN19" s="188" t="str">
        <f>IF($AF$2="D1",IF(VLOOKUP(MOD(AM19+12,21),tabel,3)="R","",VLOOKUP(MOD(AM19+12,21),tabel,3)),IF(Invulblad!$D$5="D2",IF(VLOOKUP(MOD(AM19+5,21),tabel,3)="R","",VLOOKUP(MOD(AM19+5,21),tabel,3)),IF(Invulblad!$D$5="D3",IF(VLOOKUP(MOD(AM19+19,21),tabel,3)="R","",VLOOKUP(MOD(AM19+19,21),tabel,3)))))</f>
        <v>N</v>
      </c>
      <c r="AO19" s="112" t="str">
        <f t="shared" ref="AO19:AP19" si="162">IF(AN19="L", "N", IF(AN19="V", "L", IF(AN19="N", "V", "")))</f>
        <v>V</v>
      </c>
      <c r="AP19" s="79" t="str">
        <f t="shared" si="162"/>
        <v>L</v>
      </c>
      <c r="AR19" s="74" t="str">
        <f t="shared" si="7"/>
        <v>DO</v>
      </c>
      <c r="AS19" s="167">
        <f t="shared" si="48"/>
        <v>45883</v>
      </c>
      <c r="AT19" s="188" t="str">
        <f>IF($AF$2="D1",IF(VLOOKUP(MOD(AS19+12,21),tabel,3)="R","",VLOOKUP(MOD(AS19+12,21),tabel,3)),IF(Invulblad!$D$5="D2",IF(VLOOKUP(MOD(AS19+5,21),tabel,3)="R","",VLOOKUP(MOD(AS19+5,21),tabel,3)),IF(Invulblad!$D$5="D3",IF(VLOOKUP(MOD(AS19+19,21),tabel,3)="R","",VLOOKUP(MOD(AS19+19,21),tabel,3)))))</f>
        <v>L</v>
      </c>
      <c r="AU19" s="112" t="str">
        <f t="shared" ref="AU19:AV19" si="163">IF(AT19="L", "N", IF(AT19="V", "L", IF(AT19="N", "V", "")))</f>
        <v>N</v>
      </c>
      <c r="AV19" s="79" t="str">
        <f t="shared" si="163"/>
        <v>V</v>
      </c>
      <c r="AX19" s="74" t="str">
        <f t="shared" si="8"/>
        <v>ZO</v>
      </c>
      <c r="AY19" s="167">
        <f t="shared" si="50"/>
        <v>45914</v>
      </c>
      <c r="AZ19" s="188" t="str">
        <f>IF($AF$2="D1",IF(VLOOKUP(MOD(AY19+12,21),tabel,3)="R","",VLOOKUP(MOD(AY19+12,21),tabel,3)),IF(Invulblad!$D$5="D2",IF(VLOOKUP(MOD(AY19+5,21),tabel,3)="R","",VLOOKUP(MOD(AY19+5,21),tabel,3)),IF(Invulblad!$D$5="D3",IF(VLOOKUP(MOD(AY19+19,21),tabel,3)="R","",VLOOKUP(MOD(AY19+19,21),tabel,3)))))</f>
        <v/>
      </c>
      <c r="BA19" s="112" t="str">
        <f t="shared" ref="BA19:BB19" si="164">IF(AZ19="L", "N", IF(AZ19="V", "L", IF(AZ19="N", "V", "")))</f>
        <v/>
      </c>
      <c r="BB19" s="79" t="str">
        <f t="shared" si="164"/>
        <v/>
      </c>
      <c r="BD19" s="74" t="str">
        <f t="shared" si="9"/>
        <v>DI</v>
      </c>
      <c r="BE19" s="167">
        <f t="shared" si="52"/>
        <v>45944</v>
      </c>
      <c r="BF19" s="188" t="str">
        <f>IF($AF$2="D1",IF(VLOOKUP(MOD(BE19+12,21),tabel,3)="R","",VLOOKUP(MOD(BE19+12,21),tabel,3)),IF(Invulblad!$D$5="D2",IF(VLOOKUP(MOD(BE19+5,21),tabel,3)="R","",VLOOKUP(MOD(BE19+5,21),tabel,3)),IF(Invulblad!$D$5="D3",IF(VLOOKUP(MOD(BE19+19,21),tabel,3)="R","",VLOOKUP(MOD(BE19+19,21),tabel,3)))))</f>
        <v>L</v>
      </c>
      <c r="BG19" s="112" t="str">
        <f t="shared" ref="BG19:BH19" si="165">IF(BF19="L", "N", IF(BF19="V", "L", IF(BF19="N", "V", "")))</f>
        <v>N</v>
      </c>
      <c r="BH19" s="79" t="str">
        <f t="shared" si="165"/>
        <v>V</v>
      </c>
      <c r="BJ19" s="74" t="str">
        <f t="shared" si="10"/>
        <v>VR</v>
      </c>
      <c r="BK19" s="167">
        <f t="shared" si="54"/>
        <v>45975</v>
      </c>
      <c r="BL19" s="188" t="str">
        <f>IF($AF$2="D1",IF(VLOOKUP(MOD(BK19+12,21),tabel,3)="R","",VLOOKUP(MOD(BK19+12,21),tabel,3)),IF(Invulblad!$D$5="D2",IF(VLOOKUP(MOD(BK19+5,21),tabel,3)="R","",VLOOKUP(MOD(BK19+5,21),tabel,3)),IF(Invulblad!$D$5="D3",IF(VLOOKUP(MOD(BK19+19,21),tabel,3)="R","",VLOOKUP(MOD(BK19+19,21),tabel,3)))))</f>
        <v>V</v>
      </c>
      <c r="BM19" s="112" t="str">
        <f t="shared" ref="BM19:BN19" si="166">IF(BL19="L", "N", IF(BL19="V", "L", IF(BL19="N", "V", "")))</f>
        <v>L</v>
      </c>
      <c r="BN19" s="79" t="str">
        <f t="shared" si="166"/>
        <v>N</v>
      </c>
      <c r="BP19" s="74" t="str">
        <f t="shared" si="11"/>
        <v>ZO</v>
      </c>
      <c r="BQ19" s="167">
        <f t="shared" si="56"/>
        <v>46005</v>
      </c>
      <c r="BR19" s="188" t="str">
        <f>IF($AF$2="D1",IF(VLOOKUP(MOD(BQ19+12,21),tabel,3)="R","",VLOOKUP(MOD(BQ19+12,21),tabel,3)),IF(Invulblad!$D$5="D2",IF(VLOOKUP(MOD(BQ19+5,21),tabel,3)="R","",VLOOKUP(MOD(BQ19+5,21),tabel,3)),IF(Invulblad!$D$5="D3",IF(VLOOKUP(MOD(BQ19+19,21),tabel,3)="R","",VLOOKUP(MOD(BQ19+19,21),tabel,3)))))</f>
        <v/>
      </c>
      <c r="BS19" s="112" t="str">
        <f t="shared" ref="BS19:BT19" si="167">IF(BR19="L", "N", IF(BR19="V", "L", IF(BR19="N", "V", "")))</f>
        <v/>
      </c>
      <c r="BT19" s="79" t="str">
        <f t="shared" si="167"/>
        <v/>
      </c>
    </row>
    <row r="20" spans="2:72" ht="14.1" customHeight="1" x14ac:dyDescent="0.2">
      <c r="B20" s="74" t="str">
        <f t="shared" si="0"/>
        <v>WO</v>
      </c>
      <c r="C20" s="167">
        <f t="shared" si="35"/>
        <v>45672</v>
      </c>
      <c r="D20" s="188" t="str">
        <f>IF($AF$2="D1",IF(VLOOKUP(MOD(C20+12,21),tabel,3)="R","",VLOOKUP(MOD(C20+12,21),tabel,3)),IF(Invulblad!$D$5="D2",IF(VLOOKUP(MOD(C20+5,21),tabel,3)="R","",VLOOKUP(MOD(C20+5,21),tabel,3)),IF(Invulblad!$D$5="D3",IF(VLOOKUP(MOD(C20+19,21),tabel,3)="R","",VLOOKUP(MOD(C20+19,21),tabel,3)))))</f>
        <v>L</v>
      </c>
      <c r="E20" s="112" t="str">
        <f t="shared" si="12"/>
        <v>N</v>
      </c>
      <c r="F20" s="79" t="str">
        <f t="shared" si="12"/>
        <v>V</v>
      </c>
      <c r="G20" s="77"/>
      <c r="H20" s="74" t="str">
        <f t="shared" si="1"/>
        <v>ZA</v>
      </c>
      <c r="I20" s="167">
        <f t="shared" si="36"/>
        <v>45703</v>
      </c>
      <c r="J20" s="188" t="str">
        <f>IF($AF$2="D1",IF(VLOOKUP(MOD(I20+12,21),tabel,3)="R","",VLOOKUP(MOD(I20+12,21),tabel,3)),IF(Invulblad!$D$5="D2",IF(VLOOKUP(MOD(I20+5,21),tabel,3)="R","",VLOOKUP(MOD(I20+5,21),tabel,3)),IF(Invulblad!$D$5="D3",IF(VLOOKUP(MOD(I20+19,21),tabel,3)="R","",VLOOKUP(MOD(I20+19,21),tabel,3)))))</f>
        <v/>
      </c>
      <c r="K20" s="112" t="str">
        <f t="shared" ref="K20:L20" si="168">IF(J20="L", "N", IF(J20="V", "L", IF(J20="N", "V", "")))</f>
        <v/>
      </c>
      <c r="L20" s="79" t="str">
        <f t="shared" si="168"/>
        <v/>
      </c>
      <c r="N20" s="74" t="str">
        <f t="shared" si="2"/>
        <v>ZA</v>
      </c>
      <c r="O20" s="167">
        <f t="shared" si="38"/>
        <v>45731</v>
      </c>
      <c r="P20" s="188" t="str">
        <f>IF($AF$2="D1",IF(VLOOKUP(MOD(O20+12,21),tabel,3)="R","",VLOOKUP(MOD(O20+12,21),tabel,3)),IF(Invulblad!$D$5="D2",IF(VLOOKUP(MOD(O20+5,21),tabel,3)="R","",VLOOKUP(MOD(O20+5,21),tabel,3)),IF(Invulblad!$D$5="D3",IF(VLOOKUP(MOD(O20+19,21),tabel,3)="R","",VLOOKUP(MOD(O20+19,21),tabel,3)))))</f>
        <v/>
      </c>
      <c r="Q20" s="112" t="str">
        <f t="shared" ref="Q20:R20" si="169">IF(P20="L", "N", IF(P20="V", "L", IF(P20="N", "V", "")))</f>
        <v/>
      </c>
      <c r="R20" s="79" t="str">
        <f t="shared" si="169"/>
        <v/>
      </c>
      <c r="T20" s="74" t="str">
        <f t="shared" si="3"/>
        <v>DI</v>
      </c>
      <c r="U20" s="167">
        <f t="shared" si="40"/>
        <v>45762</v>
      </c>
      <c r="V20" s="188" t="str">
        <f>IF($AF$2="D1",IF(VLOOKUP(MOD(U20+12,21),tabel,3)="R","",VLOOKUP(MOD(U20+12,21),tabel,3)),IF(Invulblad!$D$5="D2",IF(VLOOKUP(MOD(U20+5,21),tabel,3)="R","",VLOOKUP(MOD(U20+5,21),tabel,3)),IF(Invulblad!$D$5="D3",IF(VLOOKUP(MOD(U20+19,21),tabel,3)="R","",VLOOKUP(MOD(U20+19,21),tabel,3)))))</f>
        <v>V</v>
      </c>
      <c r="W20" s="112" t="str">
        <f t="shared" ref="W20:X20" si="170">IF(V20="L", "N", IF(V20="V", "L", IF(V20="N", "V", "")))</f>
        <v>L</v>
      </c>
      <c r="X20" s="79" t="str">
        <f t="shared" si="170"/>
        <v>N</v>
      </c>
      <c r="Z20" s="74" t="str">
        <f t="shared" si="4"/>
        <v>DO</v>
      </c>
      <c r="AA20" s="167">
        <f t="shared" si="42"/>
        <v>45792</v>
      </c>
      <c r="AB20" s="188" t="str">
        <f>IF($AF$2="D1",IF(VLOOKUP(MOD(AA20+12,21),tabel,3)="R","",VLOOKUP(MOD(AA20+12,21),tabel,3)),IF(Invulblad!$D$5="D2",IF(VLOOKUP(MOD(AA20+5,21),tabel,3)="R","",VLOOKUP(MOD(AA20+5,21),tabel,3)),IF(Invulblad!$D$5="D3",IF(VLOOKUP(MOD(AA20+19,21),tabel,3)="R","",VLOOKUP(MOD(AA20+19,21),tabel,3)))))</f>
        <v>N</v>
      </c>
      <c r="AC20" s="112" t="str">
        <f t="shared" ref="AC20:AD20" si="171">IF(AB20="L", "N", IF(AB20="V", "L", IF(AB20="N", "V", "")))</f>
        <v>V</v>
      </c>
      <c r="AD20" s="79" t="str">
        <f t="shared" si="171"/>
        <v>L</v>
      </c>
      <c r="AF20" s="74" t="str">
        <f t="shared" si="5"/>
        <v>ZO</v>
      </c>
      <c r="AG20" s="167">
        <f t="shared" si="44"/>
        <v>45823</v>
      </c>
      <c r="AH20" s="188" t="str">
        <f>IF($AF$2="D1",IF(VLOOKUP(MOD(AG20+12,21),tabel,3)="R","",VLOOKUP(MOD(AG20+12,21),tabel,3)),IF(Invulblad!$D$5="D2",IF(VLOOKUP(MOD(AG20+5,21),tabel,3)="R","",VLOOKUP(MOD(AG20+5,21),tabel,3)),IF(Invulblad!$D$5="D3",IF(VLOOKUP(MOD(AG20+19,21),tabel,3)="R","",VLOOKUP(MOD(AG20+19,21),tabel,3)))))</f>
        <v/>
      </c>
      <c r="AI20" s="112" t="str">
        <f t="shared" ref="AI20:AJ20" si="172">IF(AH20="L", "N", IF(AH20="V", "L", IF(AH20="N", "V", "")))</f>
        <v/>
      </c>
      <c r="AJ20" s="79" t="str">
        <f t="shared" si="172"/>
        <v/>
      </c>
      <c r="AL20" s="74" t="str">
        <f t="shared" si="6"/>
        <v>DI</v>
      </c>
      <c r="AM20" s="167">
        <f t="shared" si="46"/>
        <v>45853</v>
      </c>
      <c r="AN20" s="188" t="str">
        <f>IF($AF$2="D1",IF(VLOOKUP(MOD(AM20+12,21),tabel,3)="R","",VLOOKUP(MOD(AM20+12,21),tabel,3)),IF(Invulblad!$D$5="D2",IF(VLOOKUP(MOD(AM20+5,21),tabel,3)="R","",VLOOKUP(MOD(AM20+5,21),tabel,3)),IF(Invulblad!$D$5="D3",IF(VLOOKUP(MOD(AM20+19,21),tabel,3)="R","",VLOOKUP(MOD(AM20+19,21),tabel,3)))))</f>
        <v>N</v>
      </c>
      <c r="AO20" s="112" t="str">
        <f t="shared" ref="AO20:AP20" si="173">IF(AN20="L", "N", IF(AN20="V", "L", IF(AN20="N", "V", "")))</f>
        <v>V</v>
      </c>
      <c r="AP20" s="79" t="str">
        <f t="shared" si="173"/>
        <v>L</v>
      </c>
      <c r="AR20" s="74" t="str">
        <f t="shared" si="7"/>
        <v>VR</v>
      </c>
      <c r="AS20" s="167">
        <f t="shared" si="48"/>
        <v>45884</v>
      </c>
      <c r="AT20" s="188" t="str">
        <f>IF($AF$2="D1",IF(VLOOKUP(MOD(AS20+12,21),tabel,3)="R","",VLOOKUP(MOD(AS20+12,21),tabel,3)),IF(Invulblad!$D$5="D2",IF(VLOOKUP(MOD(AS20+5,21),tabel,3)="R","",VLOOKUP(MOD(AS20+5,21),tabel,3)),IF(Invulblad!$D$5="D3",IF(VLOOKUP(MOD(AS20+19,21),tabel,3)="R","",VLOOKUP(MOD(AS20+19,21),tabel,3)))))</f>
        <v>L</v>
      </c>
      <c r="AU20" s="112" t="str">
        <f t="shared" ref="AU20:AV20" si="174">IF(AT20="L", "N", IF(AT20="V", "L", IF(AT20="N", "V", "")))</f>
        <v>N</v>
      </c>
      <c r="AV20" s="79" t="str">
        <f t="shared" si="174"/>
        <v>V</v>
      </c>
      <c r="AX20" s="74" t="str">
        <f t="shared" si="8"/>
        <v>MA</v>
      </c>
      <c r="AY20" s="167">
        <f t="shared" si="50"/>
        <v>45915</v>
      </c>
      <c r="AZ20" s="188" t="str">
        <f>IF($AF$2="D1",IF(VLOOKUP(MOD(AY20+12,21),tabel,3)="R","",VLOOKUP(MOD(AY20+12,21),tabel,3)),IF(Invulblad!$D$5="D2",IF(VLOOKUP(MOD(AY20+5,21),tabel,3)="R","",VLOOKUP(MOD(AY20+5,21),tabel,3)),IF(Invulblad!$D$5="D3",IF(VLOOKUP(MOD(AY20+19,21),tabel,3)="R","",VLOOKUP(MOD(AY20+19,21),tabel,3)))))</f>
        <v>N</v>
      </c>
      <c r="BA20" s="112" t="str">
        <f t="shared" ref="BA20:BB20" si="175">IF(AZ20="L", "N", IF(AZ20="V", "L", IF(AZ20="N", "V", "")))</f>
        <v>V</v>
      </c>
      <c r="BB20" s="79" t="str">
        <f t="shared" si="175"/>
        <v>L</v>
      </c>
      <c r="BD20" s="74" t="str">
        <f t="shared" si="9"/>
        <v>WO</v>
      </c>
      <c r="BE20" s="167">
        <f t="shared" si="52"/>
        <v>45945</v>
      </c>
      <c r="BF20" s="188" t="str">
        <f>IF($AF$2="D1",IF(VLOOKUP(MOD(BE20+12,21),tabel,3)="R","",VLOOKUP(MOD(BE20+12,21),tabel,3)),IF(Invulblad!$D$5="D2",IF(VLOOKUP(MOD(BE20+5,21),tabel,3)="R","",VLOOKUP(MOD(BE20+5,21),tabel,3)),IF(Invulblad!$D$5="D3",IF(VLOOKUP(MOD(BE20+19,21),tabel,3)="R","",VLOOKUP(MOD(BE20+19,21),tabel,3)))))</f>
        <v>L</v>
      </c>
      <c r="BG20" s="112" t="str">
        <f t="shared" ref="BG20:BH20" si="176">IF(BF20="L", "N", IF(BF20="V", "L", IF(BF20="N", "V", "")))</f>
        <v>N</v>
      </c>
      <c r="BH20" s="79" t="str">
        <f t="shared" si="176"/>
        <v>V</v>
      </c>
      <c r="BJ20" s="74" t="str">
        <f t="shared" si="10"/>
        <v>ZA</v>
      </c>
      <c r="BK20" s="167">
        <f t="shared" si="54"/>
        <v>45976</v>
      </c>
      <c r="BL20" s="188" t="str">
        <f>IF($AF$2="D1",IF(VLOOKUP(MOD(BK20+12,21),tabel,3)="R","",VLOOKUP(MOD(BK20+12,21),tabel,3)),IF(Invulblad!$D$5="D2",IF(VLOOKUP(MOD(BK20+5,21),tabel,3)="R","",VLOOKUP(MOD(BK20+5,21),tabel,3)),IF(Invulblad!$D$5="D3",IF(VLOOKUP(MOD(BK20+19,21),tabel,3)="R","",VLOOKUP(MOD(BK20+19,21),tabel,3)))))</f>
        <v/>
      </c>
      <c r="BM20" s="112" t="str">
        <f t="shared" ref="BM20:BN20" si="177">IF(BL20="L", "N", IF(BL20="V", "L", IF(BL20="N", "V", "")))</f>
        <v/>
      </c>
      <c r="BN20" s="79" t="str">
        <f t="shared" si="177"/>
        <v/>
      </c>
      <c r="BP20" s="74" t="str">
        <f t="shared" si="11"/>
        <v>MA</v>
      </c>
      <c r="BQ20" s="167">
        <f t="shared" si="56"/>
        <v>46006</v>
      </c>
      <c r="BR20" s="188" t="str">
        <f>IF($AF$2="D1",IF(VLOOKUP(MOD(BQ20+12,21),tabel,3)="R","",VLOOKUP(MOD(BQ20+12,21),tabel,3)),IF(Invulblad!$D$5="D2",IF(VLOOKUP(MOD(BQ20+5,21),tabel,3)="R","",VLOOKUP(MOD(BQ20+5,21),tabel,3)),IF(Invulblad!$D$5="D3",IF(VLOOKUP(MOD(BQ20+19,21),tabel,3)="R","",VLOOKUP(MOD(BQ20+19,21),tabel,3)))))</f>
        <v>L</v>
      </c>
      <c r="BS20" s="112" t="str">
        <f t="shared" ref="BS20:BT20" si="178">IF(BR20="L", "N", IF(BR20="V", "L", IF(BR20="N", "V", "")))</f>
        <v>N</v>
      </c>
      <c r="BT20" s="79" t="str">
        <f t="shared" si="178"/>
        <v>V</v>
      </c>
    </row>
    <row r="21" spans="2:72" ht="14.1" customHeight="1" x14ac:dyDescent="0.2">
      <c r="B21" s="74" t="str">
        <f t="shared" si="0"/>
        <v>DO</v>
      </c>
      <c r="C21" s="167">
        <f t="shared" si="35"/>
        <v>45673</v>
      </c>
      <c r="D21" s="188" t="str">
        <f>IF($AF$2="D1",IF(VLOOKUP(MOD(C21+12,21),tabel,3)="R","",VLOOKUP(MOD(C21+12,21),tabel,3)),IF(Invulblad!$D$5="D2",IF(VLOOKUP(MOD(C21+5,21),tabel,3)="R","",VLOOKUP(MOD(C21+5,21),tabel,3)),IF(Invulblad!$D$5="D3",IF(VLOOKUP(MOD(C21+19,21),tabel,3)="R","",VLOOKUP(MOD(C21+19,21),tabel,3)))))</f>
        <v>L</v>
      </c>
      <c r="E21" s="112" t="str">
        <f t="shared" si="12"/>
        <v>N</v>
      </c>
      <c r="F21" s="79" t="str">
        <f t="shared" si="12"/>
        <v>V</v>
      </c>
      <c r="G21" s="77"/>
      <c r="H21" s="74" t="str">
        <f t="shared" si="1"/>
        <v>ZO</v>
      </c>
      <c r="I21" s="167">
        <f t="shared" si="36"/>
        <v>45704</v>
      </c>
      <c r="J21" s="188" t="str">
        <f>IF($AF$2="D1",IF(VLOOKUP(MOD(I21+12,21),tabel,3)="R","",VLOOKUP(MOD(I21+12,21),tabel,3)),IF(Invulblad!$D$5="D2",IF(VLOOKUP(MOD(I21+5,21),tabel,3)="R","",VLOOKUP(MOD(I21+5,21),tabel,3)),IF(Invulblad!$D$5="D3",IF(VLOOKUP(MOD(I21+19,21),tabel,3)="R","",VLOOKUP(MOD(I21+19,21),tabel,3)))))</f>
        <v/>
      </c>
      <c r="K21" s="112" t="str">
        <f t="shared" ref="K21:L21" si="179">IF(J21="L", "N", IF(J21="V", "L", IF(J21="N", "V", "")))</f>
        <v/>
      </c>
      <c r="L21" s="79" t="str">
        <f t="shared" si="179"/>
        <v/>
      </c>
      <c r="N21" s="74" t="str">
        <f t="shared" si="2"/>
        <v>ZO</v>
      </c>
      <c r="O21" s="167">
        <f t="shared" si="38"/>
        <v>45732</v>
      </c>
      <c r="P21" s="188" t="str">
        <f>IF($AF$2="D1",IF(VLOOKUP(MOD(O21+12,21),tabel,3)="R","",VLOOKUP(MOD(O21+12,21),tabel,3)),IF(Invulblad!$D$5="D2",IF(VLOOKUP(MOD(O21+5,21),tabel,3)="R","",VLOOKUP(MOD(O21+5,21),tabel,3)),IF(Invulblad!$D$5="D3",IF(VLOOKUP(MOD(O21+19,21),tabel,3)="R","",VLOOKUP(MOD(O21+19,21),tabel,3)))))</f>
        <v/>
      </c>
      <c r="Q21" s="112" t="str">
        <f t="shared" ref="Q21:R21" si="180">IF(P21="L", "N", IF(P21="V", "L", IF(P21="N", "V", "")))</f>
        <v/>
      </c>
      <c r="R21" s="79" t="str">
        <f t="shared" si="180"/>
        <v/>
      </c>
      <c r="T21" s="74" t="str">
        <f t="shared" si="3"/>
        <v>WO</v>
      </c>
      <c r="U21" s="167">
        <f t="shared" si="40"/>
        <v>45763</v>
      </c>
      <c r="V21" s="188" t="str">
        <f>IF($AF$2="D1",IF(VLOOKUP(MOD(U21+12,21),tabel,3)="R","",VLOOKUP(MOD(U21+12,21),tabel,3)),IF(Invulblad!$D$5="D2",IF(VLOOKUP(MOD(U21+5,21),tabel,3)="R","",VLOOKUP(MOD(U21+5,21),tabel,3)),IF(Invulblad!$D$5="D3",IF(VLOOKUP(MOD(U21+19,21),tabel,3)="R","",VLOOKUP(MOD(U21+19,21),tabel,3)))))</f>
        <v>V</v>
      </c>
      <c r="W21" s="112" t="str">
        <f t="shared" ref="W21:X21" si="181">IF(V21="L", "N", IF(V21="V", "L", IF(V21="N", "V", "")))</f>
        <v>L</v>
      </c>
      <c r="X21" s="79" t="str">
        <f t="shared" si="181"/>
        <v>N</v>
      </c>
      <c r="Z21" s="74" t="str">
        <f t="shared" si="4"/>
        <v>VR</v>
      </c>
      <c r="AA21" s="167">
        <f t="shared" si="42"/>
        <v>45793</v>
      </c>
      <c r="AB21" s="188" t="str">
        <f>IF($AF$2="D1",IF(VLOOKUP(MOD(AA21+12,21),tabel,3)="R","",VLOOKUP(MOD(AA21+12,21),tabel,3)),IF(Invulblad!$D$5="D2",IF(VLOOKUP(MOD(AA21+5,21),tabel,3)="R","",VLOOKUP(MOD(AA21+5,21),tabel,3)),IF(Invulblad!$D$5="D3",IF(VLOOKUP(MOD(AA21+19,21),tabel,3)="R","",VLOOKUP(MOD(AA21+19,21),tabel,3)))))</f>
        <v>N</v>
      </c>
      <c r="AC21" s="112" t="str">
        <f t="shared" ref="AC21:AD21" si="182">IF(AB21="L", "N", IF(AB21="V", "L", IF(AB21="N", "V", "")))</f>
        <v>V</v>
      </c>
      <c r="AD21" s="79" t="str">
        <f t="shared" si="182"/>
        <v>L</v>
      </c>
      <c r="AF21" s="74" t="str">
        <f t="shared" si="5"/>
        <v>MA</v>
      </c>
      <c r="AG21" s="167">
        <f t="shared" si="44"/>
        <v>45824</v>
      </c>
      <c r="AH21" s="188" t="str">
        <f>IF($AF$2="D1",IF(VLOOKUP(MOD(AG21+12,21),tabel,3)="R","",VLOOKUP(MOD(AG21+12,21),tabel,3)),IF(Invulblad!$D$5="D2",IF(VLOOKUP(MOD(AG21+5,21),tabel,3)="R","",VLOOKUP(MOD(AG21+5,21),tabel,3)),IF(Invulblad!$D$5="D3",IF(VLOOKUP(MOD(AG21+19,21),tabel,3)="R","",VLOOKUP(MOD(AG21+19,21),tabel,3)))))</f>
        <v>V</v>
      </c>
      <c r="AI21" s="112" t="str">
        <f t="shared" ref="AI21:AJ21" si="183">IF(AH21="L", "N", IF(AH21="V", "L", IF(AH21="N", "V", "")))</f>
        <v>L</v>
      </c>
      <c r="AJ21" s="79" t="str">
        <f t="shared" si="183"/>
        <v>N</v>
      </c>
      <c r="AL21" s="74" t="str">
        <f t="shared" si="6"/>
        <v>WO</v>
      </c>
      <c r="AM21" s="167">
        <f t="shared" si="46"/>
        <v>45854</v>
      </c>
      <c r="AN21" s="188" t="str">
        <f>IF($AF$2="D1",IF(VLOOKUP(MOD(AM21+12,21),tabel,3)="R","",VLOOKUP(MOD(AM21+12,21),tabel,3)),IF(Invulblad!$D$5="D2",IF(VLOOKUP(MOD(AM21+5,21),tabel,3)="R","",VLOOKUP(MOD(AM21+5,21),tabel,3)),IF(Invulblad!$D$5="D3",IF(VLOOKUP(MOD(AM21+19,21),tabel,3)="R","",VLOOKUP(MOD(AM21+19,21),tabel,3)))))</f>
        <v>N</v>
      </c>
      <c r="AO21" s="112" t="str">
        <f t="shared" ref="AO21:AP21" si="184">IF(AN21="L", "N", IF(AN21="V", "L", IF(AN21="N", "V", "")))</f>
        <v>V</v>
      </c>
      <c r="AP21" s="79" t="str">
        <f t="shared" si="184"/>
        <v>L</v>
      </c>
      <c r="AR21" s="74" t="str">
        <f t="shared" si="7"/>
        <v>ZA</v>
      </c>
      <c r="AS21" s="167">
        <f t="shared" si="48"/>
        <v>45885</v>
      </c>
      <c r="AT21" s="188" t="str">
        <f>IF($AF$2="D1",IF(VLOOKUP(MOD(AS21+12,21),tabel,3)="R","",VLOOKUP(MOD(AS21+12,21),tabel,3)),IF(Invulblad!$D$5="D2",IF(VLOOKUP(MOD(AS21+5,21),tabel,3)="R","",VLOOKUP(MOD(AS21+5,21),tabel,3)),IF(Invulblad!$D$5="D3",IF(VLOOKUP(MOD(AS21+19,21),tabel,3)="R","",VLOOKUP(MOD(AS21+19,21),tabel,3)))))</f>
        <v/>
      </c>
      <c r="AU21" s="112" t="str">
        <f t="shared" ref="AU21:AV21" si="185">IF(AT21="L", "N", IF(AT21="V", "L", IF(AT21="N", "V", "")))</f>
        <v/>
      </c>
      <c r="AV21" s="79" t="str">
        <f t="shared" si="185"/>
        <v/>
      </c>
      <c r="AX21" s="74" t="str">
        <f t="shared" si="8"/>
        <v>DI</v>
      </c>
      <c r="AY21" s="167">
        <f t="shared" si="50"/>
        <v>45916</v>
      </c>
      <c r="AZ21" s="188" t="str">
        <f>IF($AF$2="D1",IF(VLOOKUP(MOD(AY21+12,21),tabel,3)="R","",VLOOKUP(MOD(AY21+12,21),tabel,3)),IF(Invulblad!$D$5="D2",IF(VLOOKUP(MOD(AY21+5,21),tabel,3)="R","",VLOOKUP(MOD(AY21+5,21),tabel,3)),IF(Invulblad!$D$5="D3",IF(VLOOKUP(MOD(AY21+19,21),tabel,3)="R","",VLOOKUP(MOD(AY21+19,21),tabel,3)))))</f>
        <v>N</v>
      </c>
      <c r="BA21" s="112" t="str">
        <f t="shared" ref="BA21:BB21" si="186">IF(AZ21="L", "N", IF(AZ21="V", "L", IF(AZ21="N", "V", "")))</f>
        <v>V</v>
      </c>
      <c r="BB21" s="79" t="str">
        <f t="shared" si="186"/>
        <v>L</v>
      </c>
      <c r="BD21" s="74" t="str">
        <f t="shared" si="9"/>
        <v>DO</v>
      </c>
      <c r="BE21" s="167">
        <f t="shared" si="52"/>
        <v>45946</v>
      </c>
      <c r="BF21" s="188" t="str">
        <f>IF($AF$2="D1",IF(VLOOKUP(MOD(BE21+12,21),tabel,3)="R","",VLOOKUP(MOD(BE21+12,21),tabel,3)),IF(Invulblad!$D$5="D2",IF(VLOOKUP(MOD(BE21+5,21),tabel,3)="R","",VLOOKUP(MOD(BE21+5,21),tabel,3)),IF(Invulblad!$D$5="D3",IF(VLOOKUP(MOD(BE21+19,21),tabel,3)="R","",VLOOKUP(MOD(BE21+19,21),tabel,3)))))</f>
        <v>L</v>
      </c>
      <c r="BG21" s="112" t="str">
        <f t="shared" ref="BG21:BH21" si="187">IF(BF21="L", "N", IF(BF21="V", "L", IF(BF21="N", "V", "")))</f>
        <v>N</v>
      </c>
      <c r="BH21" s="79" t="str">
        <f t="shared" si="187"/>
        <v>V</v>
      </c>
      <c r="BJ21" s="74" t="str">
        <f t="shared" si="10"/>
        <v>ZO</v>
      </c>
      <c r="BK21" s="167">
        <f t="shared" si="54"/>
        <v>45977</v>
      </c>
      <c r="BL21" s="188" t="str">
        <f>IF($AF$2="D1",IF(VLOOKUP(MOD(BK21+12,21),tabel,3)="R","",VLOOKUP(MOD(BK21+12,21),tabel,3)),IF(Invulblad!$D$5="D2",IF(VLOOKUP(MOD(BK21+5,21),tabel,3)="R","",VLOOKUP(MOD(BK21+5,21),tabel,3)),IF(Invulblad!$D$5="D3",IF(VLOOKUP(MOD(BK21+19,21),tabel,3)="R","",VLOOKUP(MOD(BK21+19,21),tabel,3)))))</f>
        <v/>
      </c>
      <c r="BM21" s="112" t="str">
        <f t="shared" ref="BM21:BN21" si="188">IF(BL21="L", "N", IF(BL21="V", "L", IF(BL21="N", "V", "")))</f>
        <v/>
      </c>
      <c r="BN21" s="79" t="str">
        <f t="shared" si="188"/>
        <v/>
      </c>
      <c r="BP21" s="74" t="str">
        <f t="shared" si="11"/>
        <v>DI</v>
      </c>
      <c r="BQ21" s="167">
        <f t="shared" si="56"/>
        <v>46007</v>
      </c>
      <c r="BR21" s="188" t="str">
        <f>IF($AF$2="D1",IF(VLOOKUP(MOD(BQ21+12,21),tabel,3)="R","",VLOOKUP(MOD(BQ21+12,21),tabel,3)),IF(Invulblad!$D$5="D2",IF(VLOOKUP(MOD(BQ21+5,21),tabel,3)="R","",VLOOKUP(MOD(BQ21+5,21),tabel,3)),IF(Invulblad!$D$5="D3",IF(VLOOKUP(MOD(BQ21+19,21),tabel,3)="R","",VLOOKUP(MOD(BQ21+19,21),tabel,3)))))</f>
        <v>L</v>
      </c>
      <c r="BS21" s="112" t="str">
        <f t="shared" ref="BS21:BT21" si="189">IF(BR21="L", "N", IF(BR21="V", "L", IF(BR21="N", "V", "")))</f>
        <v>N</v>
      </c>
      <c r="BT21" s="79" t="str">
        <f t="shared" si="189"/>
        <v>V</v>
      </c>
    </row>
    <row r="22" spans="2:72" ht="14.1" customHeight="1" x14ac:dyDescent="0.2">
      <c r="B22" s="74" t="str">
        <f t="shared" si="0"/>
        <v>VR</v>
      </c>
      <c r="C22" s="167">
        <f t="shared" si="35"/>
        <v>45674</v>
      </c>
      <c r="D22" s="188" t="str">
        <f>IF($AF$2="D1",IF(VLOOKUP(MOD(C22+12,21),tabel,3)="R","",VLOOKUP(MOD(C22+12,21),tabel,3)),IF(Invulblad!$D$5="D2",IF(VLOOKUP(MOD(C22+5,21),tabel,3)="R","",VLOOKUP(MOD(C22+5,21),tabel,3)),IF(Invulblad!$D$5="D3",IF(VLOOKUP(MOD(C22+19,21),tabel,3)="R","",VLOOKUP(MOD(C22+19,21),tabel,3)))))</f>
        <v>L</v>
      </c>
      <c r="E22" s="112" t="str">
        <f t="shared" si="12"/>
        <v>N</v>
      </c>
      <c r="F22" s="79" t="str">
        <f t="shared" si="12"/>
        <v>V</v>
      </c>
      <c r="G22" s="77"/>
      <c r="H22" s="74" t="str">
        <f t="shared" si="1"/>
        <v>MA</v>
      </c>
      <c r="I22" s="167">
        <f t="shared" si="36"/>
        <v>45705</v>
      </c>
      <c r="J22" s="188" t="str">
        <f>IF($AF$2="D1",IF(VLOOKUP(MOD(I22+12,21),tabel,3)="R","",VLOOKUP(MOD(I22+12,21),tabel,3)),IF(Invulblad!$D$5="D2",IF(VLOOKUP(MOD(I22+5,21),tabel,3)="R","",VLOOKUP(MOD(I22+5,21),tabel,3)),IF(Invulblad!$D$5="D3",IF(VLOOKUP(MOD(I22+19,21),tabel,3)="R","",VLOOKUP(MOD(I22+19,21),tabel,3)))))</f>
        <v>N</v>
      </c>
      <c r="K22" s="112" t="str">
        <f t="shared" ref="K22:L22" si="190">IF(J22="L", "N", IF(J22="V", "L", IF(J22="N", "V", "")))</f>
        <v>V</v>
      </c>
      <c r="L22" s="79" t="str">
        <f t="shared" si="190"/>
        <v>L</v>
      </c>
      <c r="N22" s="74" t="str">
        <f t="shared" si="2"/>
        <v>MA</v>
      </c>
      <c r="O22" s="167">
        <f t="shared" si="38"/>
        <v>45733</v>
      </c>
      <c r="P22" s="188" t="str">
        <f>IF($AF$2="D1",IF(VLOOKUP(MOD(O22+12,21),tabel,3)="R","",VLOOKUP(MOD(O22+12,21),tabel,3)),IF(Invulblad!$D$5="D2",IF(VLOOKUP(MOD(O22+5,21),tabel,3)="R","",VLOOKUP(MOD(O22+5,21),tabel,3)),IF(Invulblad!$D$5="D3",IF(VLOOKUP(MOD(O22+19,21),tabel,3)="R","",VLOOKUP(MOD(O22+19,21),tabel,3)))))</f>
        <v>L</v>
      </c>
      <c r="Q22" s="112" t="str">
        <f t="shared" ref="Q22:R22" si="191">IF(P22="L", "N", IF(P22="V", "L", IF(P22="N", "V", "")))</f>
        <v>N</v>
      </c>
      <c r="R22" s="79" t="str">
        <f t="shared" si="191"/>
        <v>V</v>
      </c>
      <c r="T22" s="74" t="str">
        <f t="shared" si="3"/>
        <v>DO</v>
      </c>
      <c r="U22" s="167">
        <f t="shared" si="40"/>
        <v>45764</v>
      </c>
      <c r="V22" s="188" t="str">
        <f>IF($AF$2="D1",IF(VLOOKUP(MOD(U22+12,21),tabel,3)="R","",VLOOKUP(MOD(U22+12,21),tabel,3)),IF(Invulblad!$D$5="D2",IF(VLOOKUP(MOD(U22+5,21),tabel,3)="R","",VLOOKUP(MOD(U22+5,21),tabel,3)),IF(Invulblad!$D$5="D3",IF(VLOOKUP(MOD(U22+19,21),tabel,3)="R","",VLOOKUP(MOD(U22+19,21),tabel,3)))))</f>
        <v>V</v>
      </c>
      <c r="W22" s="112" t="str">
        <f t="shared" ref="W22:X22" si="192">IF(V22="L", "N", IF(V22="V", "L", IF(V22="N", "V", "")))</f>
        <v>L</v>
      </c>
      <c r="X22" s="79" t="str">
        <f t="shared" si="192"/>
        <v>N</v>
      </c>
      <c r="Z22" s="74" t="str">
        <f t="shared" si="4"/>
        <v>ZA</v>
      </c>
      <c r="AA22" s="167">
        <f t="shared" si="42"/>
        <v>45794</v>
      </c>
      <c r="AB22" s="188" t="str">
        <f>IF($AF$2="D1",IF(VLOOKUP(MOD(AA22+12,21),tabel,3)="R","",VLOOKUP(MOD(AA22+12,21),tabel,3)),IF(Invulblad!$D$5="D2",IF(VLOOKUP(MOD(AA22+5,21),tabel,3)="R","",VLOOKUP(MOD(AA22+5,21),tabel,3)),IF(Invulblad!$D$5="D3",IF(VLOOKUP(MOD(AA22+19,21),tabel,3)="R","",VLOOKUP(MOD(AA22+19,21),tabel,3)))))</f>
        <v/>
      </c>
      <c r="AC22" s="112" t="str">
        <f t="shared" ref="AC22:AD22" si="193">IF(AB22="L", "N", IF(AB22="V", "L", IF(AB22="N", "V", "")))</f>
        <v/>
      </c>
      <c r="AD22" s="79" t="str">
        <f t="shared" si="193"/>
        <v/>
      </c>
      <c r="AF22" s="74" t="str">
        <f t="shared" si="5"/>
        <v>DI</v>
      </c>
      <c r="AG22" s="167">
        <f t="shared" si="44"/>
        <v>45825</v>
      </c>
      <c r="AH22" s="188" t="str">
        <f>IF($AF$2="D1",IF(VLOOKUP(MOD(AG22+12,21),tabel,3)="R","",VLOOKUP(MOD(AG22+12,21),tabel,3)),IF(Invulblad!$D$5="D2",IF(VLOOKUP(MOD(AG22+5,21),tabel,3)="R","",VLOOKUP(MOD(AG22+5,21),tabel,3)),IF(Invulblad!$D$5="D3",IF(VLOOKUP(MOD(AG22+19,21),tabel,3)="R","",VLOOKUP(MOD(AG22+19,21),tabel,3)))))</f>
        <v>V</v>
      </c>
      <c r="AI22" s="112" t="str">
        <f t="shared" ref="AI22:AJ22" si="194">IF(AH22="L", "N", IF(AH22="V", "L", IF(AH22="N", "V", "")))</f>
        <v>L</v>
      </c>
      <c r="AJ22" s="79" t="str">
        <f t="shared" si="194"/>
        <v>N</v>
      </c>
      <c r="AL22" s="74" t="str">
        <f t="shared" si="6"/>
        <v>DO</v>
      </c>
      <c r="AM22" s="167">
        <f t="shared" si="46"/>
        <v>45855</v>
      </c>
      <c r="AN22" s="188" t="str">
        <f>IF($AF$2="D1",IF(VLOOKUP(MOD(AM22+12,21),tabel,3)="R","",VLOOKUP(MOD(AM22+12,21),tabel,3)),IF(Invulblad!$D$5="D2",IF(VLOOKUP(MOD(AM22+5,21),tabel,3)="R","",VLOOKUP(MOD(AM22+5,21),tabel,3)),IF(Invulblad!$D$5="D3",IF(VLOOKUP(MOD(AM22+19,21),tabel,3)="R","",VLOOKUP(MOD(AM22+19,21),tabel,3)))))</f>
        <v>N</v>
      </c>
      <c r="AO22" s="112" t="str">
        <f t="shared" ref="AO22:AP22" si="195">IF(AN22="L", "N", IF(AN22="V", "L", IF(AN22="N", "V", "")))</f>
        <v>V</v>
      </c>
      <c r="AP22" s="79" t="str">
        <f t="shared" si="195"/>
        <v>L</v>
      </c>
      <c r="AR22" s="74" t="str">
        <f t="shared" si="7"/>
        <v>ZO</v>
      </c>
      <c r="AS22" s="167">
        <f t="shared" si="48"/>
        <v>45886</v>
      </c>
      <c r="AT22" s="188" t="str">
        <f>IF($AF$2="D1",IF(VLOOKUP(MOD(AS22+12,21),tabel,3)="R","",VLOOKUP(MOD(AS22+12,21),tabel,3)),IF(Invulblad!$D$5="D2",IF(VLOOKUP(MOD(AS22+5,21),tabel,3)="R","",VLOOKUP(MOD(AS22+5,21),tabel,3)),IF(Invulblad!$D$5="D3",IF(VLOOKUP(MOD(AS22+19,21),tabel,3)="R","",VLOOKUP(MOD(AS22+19,21),tabel,3)))))</f>
        <v/>
      </c>
      <c r="AU22" s="112" t="str">
        <f t="shared" ref="AU22:AV22" si="196">IF(AT22="L", "N", IF(AT22="V", "L", IF(AT22="N", "V", "")))</f>
        <v/>
      </c>
      <c r="AV22" s="79" t="str">
        <f t="shared" si="196"/>
        <v/>
      </c>
      <c r="AX22" s="74" t="str">
        <f t="shared" si="8"/>
        <v>WO</v>
      </c>
      <c r="AY22" s="167">
        <f t="shared" si="50"/>
        <v>45917</v>
      </c>
      <c r="AZ22" s="188" t="str">
        <f>IF($AF$2="D1",IF(VLOOKUP(MOD(AY22+12,21),tabel,3)="R","",VLOOKUP(MOD(AY22+12,21),tabel,3)),IF(Invulblad!$D$5="D2",IF(VLOOKUP(MOD(AY22+5,21),tabel,3)="R","",VLOOKUP(MOD(AY22+5,21),tabel,3)),IF(Invulblad!$D$5="D3",IF(VLOOKUP(MOD(AY22+19,21),tabel,3)="R","",VLOOKUP(MOD(AY22+19,21),tabel,3)))))</f>
        <v>N</v>
      </c>
      <c r="BA22" s="112" t="str">
        <f t="shared" ref="BA22:BB22" si="197">IF(AZ22="L", "N", IF(AZ22="V", "L", IF(AZ22="N", "V", "")))</f>
        <v>V</v>
      </c>
      <c r="BB22" s="79" t="str">
        <f t="shared" si="197"/>
        <v>L</v>
      </c>
      <c r="BD22" s="74" t="str">
        <f t="shared" si="9"/>
        <v>VR</v>
      </c>
      <c r="BE22" s="167">
        <f t="shared" si="52"/>
        <v>45947</v>
      </c>
      <c r="BF22" s="188" t="str">
        <f>IF($AF$2="D1",IF(VLOOKUP(MOD(BE22+12,21),tabel,3)="R","",VLOOKUP(MOD(BE22+12,21),tabel,3)),IF(Invulblad!$D$5="D2",IF(VLOOKUP(MOD(BE22+5,21),tabel,3)="R","",VLOOKUP(MOD(BE22+5,21),tabel,3)),IF(Invulblad!$D$5="D3",IF(VLOOKUP(MOD(BE22+19,21),tabel,3)="R","",VLOOKUP(MOD(BE22+19,21),tabel,3)))))</f>
        <v>L</v>
      </c>
      <c r="BG22" s="112" t="str">
        <f t="shared" ref="BG22:BH22" si="198">IF(BF22="L", "N", IF(BF22="V", "L", IF(BF22="N", "V", "")))</f>
        <v>N</v>
      </c>
      <c r="BH22" s="79" t="str">
        <f t="shared" si="198"/>
        <v>V</v>
      </c>
      <c r="BJ22" s="74" t="str">
        <f t="shared" si="10"/>
        <v>MA</v>
      </c>
      <c r="BK22" s="167">
        <f t="shared" si="54"/>
        <v>45978</v>
      </c>
      <c r="BL22" s="188" t="str">
        <f>IF($AF$2="D1",IF(VLOOKUP(MOD(BK22+12,21),tabel,3)="R","",VLOOKUP(MOD(BK22+12,21),tabel,3)),IF(Invulblad!$D$5="D2",IF(VLOOKUP(MOD(BK22+5,21),tabel,3)="R","",VLOOKUP(MOD(BK22+5,21),tabel,3)),IF(Invulblad!$D$5="D3",IF(VLOOKUP(MOD(BK22+19,21),tabel,3)="R","",VLOOKUP(MOD(BK22+19,21),tabel,3)))))</f>
        <v>N</v>
      </c>
      <c r="BM22" s="112" t="str">
        <f t="shared" ref="BM22:BN22" si="199">IF(BL22="L", "N", IF(BL22="V", "L", IF(BL22="N", "V", "")))</f>
        <v>V</v>
      </c>
      <c r="BN22" s="79" t="str">
        <f t="shared" si="199"/>
        <v>L</v>
      </c>
      <c r="BP22" s="74" t="str">
        <f t="shared" si="11"/>
        <v>WO</v>
      </c>
      <c r="BQ22" s="167">
        <f t="shared" si="56"/>
        <v>46008</v>
      </c>
      <c r="BR22" s="188" t="str">
        <f>IF($AF$2="D1",IF(VLOOKUP(MOD(BQ22+12,21),tabel,3)="R","",VLOOKUP(MOD(BQ22+12,21),tabel,3)),IF(Invulblad!$D$5="D2",IF(VLOOKUP(MOD(BQ22+5,21),tabel,3)="R","",VLOOKUP(MOD(BQ22+5,21),tabel,3)),IF(Invulblad!$D$5="D3",IF(VLOOKUP(MOD(BQ22+19,21),tabel,3)="R","",VLOOKUP(MOD(BQ22+19,21),tabel,3)))))</f>
        <v>L</v>
      </c>
      <c r="BS22" s="112" t="str">
        <f t="shared" ref="BS22:BT22" si="200">IF(BR22="L", "N", IF(BR22="V", "L", IF(BR22="N", "V", "")))</f>
        <v>N</v>
      </c>
      <c r="BT22" s="79" t="str">
        <f t="shared" si="200"/>
        <v>V</v>
      </c>
    </row>
    <row r="23" spans="2:72" ht="14.1" customHeight="1" x14ac:dyDescent="0.2">
      <c r="B23" s="74" t="str">
        <f t="shared" si="0"/>
        <v>ZA</v>
      </c>
      <c r="C23" s="167">
        <f t="shared" si="35"/>
        <v>45675</v>
      </c>
      <c r="D23" s="188" t="str">
        <f>IF($AF$2="D1",IF(VLOOKUP(MOD(C23+12,21),tabel,3)="R","",VLOOKUP(MOD(C23+12,21),tabel,3)),IF(Invulblad!$D$5="D2",IF(VLOOKUP(MOD(C23+5,21),tabel,3)="R","",VLOOKUP(MOD(C23+5,21),tabel,3)),IF(Invulblad!$D$5="D3",IF(VLOOKUP(MOD(C23+19,21),tabel,3)="R","",VLOOKUP(MOD(C23+19,21),tabel,3)))))</f>
        <v/>
      </c>
      <c r="E23" s="112" t="str">
        <f t="shared" si="12"/>
        <v/>
      </c>
      <c r="F23" s="79" t="str">
        <f t="shared" si="12"/>
        <v/>
      </c>
      <c r="G23" s="77"/>
      <c r="H23" s="74" t="str">
        <f t="shared" si="1"/>
        <v>DI</v>
      </c>
      <c r="I23" s="167">
        <f t="shared" si="36"/>
        <v>45706</v>
      </c>
      <c r="J23" s="188" t="str">
        <f>IF($AF$2="D1",IF(VLOOKUP(MOD(I23+12,21),tabel,3)="R","",VLOOKUP(MOD(I23+12,21),tabel,3)),IF(Invulblad!$D$5="D2",IF(VLOOKUP(MOD(I23+5,21),tabel,3)="R","",VLOOKUP(MOD(I23+5,21),tabel,3)),IF(Invulblad!$D$5="D3",IF(VLOOKUP(MOD(I23+19,21),tabel,3)="R","",VLOOKUP(MOD(I23+19,21),tabel,3)))))</f>
        <v>N</v>
      </c>
      <c r="K23" s="112" t="str">
        <f t="shared" ref="K23:L23" si="201">IF(J23="L", "N", IF(J23="V", "L", IF(J23="N", "V", "")))</f>
        <v>V</v>
      </c>
      <c r="L23" s="79" t="str">
        <f t="shared" si="201"/>
        <v>L</v>
      </c>
      <c r="N23" s="74" t="str">
        <f t="shared" si="2"/>
        <v>DI</v>
      </c>
      <c r="O23" s="167">
        <f t="shared" si="38"/>
        <v>45734</v>
      </c>
      <c r="P23" s="188" t="str">
        <f>IF($AF$2="D1",IF(VLOOKUP(MOD(O23+12,21),tabel,3)="R","",VLOOKUP(MOD(O23+12,21),tabel,3)),IF(Invulblad!$D$5="D2",IF(VLOOKUP(MOD(O23+5,21),tabel,3)="R","",VLOOKUP(MOD(O23+5,21),tabel,3)),IF(Invulblad!$D$5="D3",IF(VLOOKUP(MOD(O23+19,21),tabel,3)="R","",VLOOKUP(MOD(O23+19,21),tabel,3)))))</f>
        <v>L</v>
      </c>
      <c r="Q23" s="112" t="str">
        <f t="shared" ref="Q23:R23" si="202">IF(P23="L", "N", IF(P23="V", "L", IF(P23="N", "V", "")))</f>
        <v>N</v>
      </c>
      <c r="R23" s="79" t="str">
        <f t="shared" si="202"/>
        <v>V</v>
      </c>
      <c r="T23" s="74" t="str">
        <f t="shared" si="3"/>
        <v>VR</v>
      </c>
      <c r="U23" s="167">
        <f t="shared" si="40"/>
        <v>45765</v>
      </c>
      <c r="V23" s="188" t="str">
        <f>IF($AF$2="D1",IF(VLOOKUP(MOD(U23+12,21),tabel,3)="R","",VLOOKUP(MOD(U23+12,21),tabel,3)),IF(Invulblad!$D$5="D2",IF(VLOOKUP(MOD(U23+5,21),tabel,3)="R","",VLOOKUP(MOD(U23+5,21),tabel,3)),IF(Invulblad!$D$5="D3",IF(VLOOKUP(MOD(U23+19,21),tabel,3)="R","",VLOOKUP(MOD(U23+19,21),tabel,3)))))</f>
        <v>V</v>
      </c>
      <c r="W23" s="112" t="str">
        <f t="shared" ref="W23:X23" si="203">IF(V23="L", "N", IF(V23="V", "L", IF(V23="N", "V", "")))</f>
        <v>L</v>
      </c>
      <c r="X23" s="79" t="str">
        <f t="shared" si="203"/>
        <v>N</v>
      </c>
      <c r="Z23" s="74" t="str">
        <f t="shared" si="4"/>
        <v>ZO</v>
      </c>
      <c r="AA23" s="167">
        <f t="shared" si="42"/>
        <v>45795</v>
      </c>
      <c r="AB23" s="188" t="str">
        <f>IF($AF$2="D1",IF(VLOOKUP(MOD(AA23+12,21),tabel,3)="R","",VLOOKUP(MOD(AA23+12,21),tabel,3)),IF(Invulblad!$D$5="D2",IF(VLOOKUP(MOD(AA23+5,21),tabel,3)="R","",VLOOKUP(MOD(AA23+5,21),tabel,3)),IF(Invulblad!$D$5="D3",IF(VLOOKUP(MOD(AA23+19,21),tabel,3)="R","",VLOOKUP(MOD(AA23+19,21),tabel,3)))))</f>
        <v/>
      </c>
      <c r="AC23" s="112" t="str">
        <f t="shared" ref="AC23:AD23" si="204">IF(AB23="L", "N", IF(AB23="V", "L", IF(AB23="N", "V", "")))</f>
        <v/>
      </c>
      <c r="AD23" s="79" t="str">
        <f t="shared" si="204"/>
        <v/>
      </c>
      <c r="AF23" s="74" t="str">
        <f t="shared" si="5"/>
        <v>WO</v>
      </c>
      <c r="AG23" s="167">
        <f t="shared" si="44"/>
        <v>45826</v>
      </c>
      <c r="AH23" s="188" t="str">
        <f>IF($AF$2="D1",IF(VLOOKUP(MOD(AG23+12,21),tabel,3)="R","",VLOOKUP(MOD(AG23+12,21),tabel,3)),IF(Invulblad!$D$5="D2",IF(VLOOKUP(MOD(AG23+5,21),tabel,3)="R","",VLOOKUP(MOD(AG23+5,21),tabel,3)),IF(Invulblad!$D$5="D3",IF(VLOOKUP(MOD(AG23+19,21),tabel,3)="R","",VLOOKUP(MOD(AG23+19,21),tabel,3)))))</f>
        <v>V</v>
      </c>
      <c r="AI23" s="112" t="str">
        <f t="shared" ref="AI23:AJ23" si="205">IF(AH23="L", "N", IF(AH23="V", "L", IF(AH23="N", "V", "")))</f>
        <v>L</v>
      </c>
      <c r="AJ23" s="79" t="str">
        <f t="shared" si="205"/>
        <v>N</v>
      </c>
      <c r="AL23" s="74" t="str">
        <f t="shared" si="6"/>
        <v>VR</v>
      </c>
      <c r="AM23" s="167">
        <f t="shared" si="46"/>
        <v>45856</v>
      </c>
      <c r="AN23" s="188" t="str">
        <f>IF($AF$2="D1",IF(VLOOKUP(MOD(AM23+12,21),tabel,3)="R","",VLOOKUP(MOD(AM23+12,21),tabel,3)),IF(Invulblad!$D$5="D2",IF(VLOOKUP(MOD(AM23+5,21),tabel,3)="R","",VLOOKUP(MOD(AM23+5,21),tabel,3)),IF(Invulblad!$D$5="D3",IF(VLOOKUP(MOD(AM23+19,21),tabel,3)="R","",VLOOKUP(MOD(AM23+19,21),tabel,3)))))</f>
        <v>N</v>
      </c>
      <c r="AO23" s="112" t="str">
        <f t="shared" ref="AO23:AP23" si="206">IF(AN23="L", "N", IF(AN23="V", "L", IF(AN23="N", "V", "")))</f>
        <v>V</v>
      </c>
      <c r="AP23" s="79" t="str">
        <f t="shared" si="206"/>
        <v>L</v>
      </c>
      <c r="AR23" s="74" t="str">
        <f t="shared" si="7"/>
        <v>MA</v>
      </c>
      <c r="AS23" s="167">
        <f t="shared" si="48"/>
        <v>45887</v>
      </c>
      <c r="AT23" s="188" t="str">
        <f>IF($AF$2="D1",IF(VLOOKUP(MOD(AS23+12,21),tabel,3)="R","",VLOOKUP(MOD(AS23+12,21),tabel,3)),IF(Invulblad!$D$5="D2",IF(VLOOKUP(MOD(AS23+5,21),tabel,3)="R","",VLOOKUP(MOD(AS23+5,21),tabel,3)),IF(Invulblad!$D$5="D3",IF(VLOOKUP(MOD(AS23+19,21),tabel,3)="R","",VLOOKUP(MOD(AS23+19,21),tabel,3)))))</f>
        <v>V</v>
      </c>
      <c r="AU23" s="112" t="str">
        <f t="shared" ref="AU23:AV23" si="207">IF(AT23="L", "N", IF(AT23="V", "L", IF(AT23="N", "V", "")))</f>
        <v>L</v>
      </c>
      <c r="AV23" s="79" t="str">
        <f t="shared" si="207"/>
        <v>N</v>
      </c>
      <c r="AX23" s="74" t="str">
        <f t="shared" si="8"/>
        <v>DO</v>
      </c>
      <c r="AY23" s="167">
        <f t="shared" si="50"/>
        <v>45918</v>
      </c>
      <c r="AZ23" s="188" t="str">
        <f>IF($AF$2="D1",IF(VLOOKUP(MOD(AY23+12,21),tabel,3)="R","",VLOOKUP(MOD(AY23+12,21),tabel,3)),IF(Invulblad!$D$5="D2",IF(VLOOKUP(MOD(AY23+5,21),tabel,3)="R","",VLOOKUP(MOD(AY23+5,21),tabel,3)),IF(Invulblad!$D$5="D3",IF(VLOOKUP(MOD(AY23+19,21),tabel,3)="R","",VLOOKUP(MOD(AY23+19,21),tabel,3)))))</f>
        <v>N</v>
      </c>
      <c r="BA23" s="112" t="str">
        <f t="shared" ref="BA23:BB23" si="208">IF(AZ23="L", "N", IF(AZ23="V", "L", IF(AZ23="N", "V", "")))</f>
        <v>V</v>
      </c>
      <c r="BB23" s="79" t="str">
        <f t="shared" si="208"/>
        <v>L</v>
      </c>
      <c r="BD23" s="74" t="str">
        <f t="shared" si="9"/>
        <v>ZA</v>
      </c>
      <c r="BE23" s="167">
        <f t="shared" si="52"/>
        <v>45948</v>
      </c>
      <c r="BF23" s="188" t="str">
        <f>IF($AF$2="D1",IF(VLOOKUP(MOD(BE23+12,21),tabel,3)="R","",VLOOKUP(MOD(BE23+12,21),tabel,3)),IF(Invulblad!$D$5="D2",IF(VLOOKUP(MOD(BE23+5,21),tabel,3)="R","",VLOOKUP(MOD(BE23+5,21),tabel,3)),IF(Invulblad!$D$5="D3",IF(VLOOKUP(MOD(BE23+19,21),tabel,3)="R","",VLOOKUP(MOD(BE23+19,21),tabel,3)))))</f>
        <v/>
      </c>
      <c r="BG23" s="112" t="str">
        <f t="shared" ref="BG23:BH23" si="209">IF(BF23="L", "N", IF(BF23="V", "L", IF(BF23="N", "V", "")))</f>
        <v/>
      </c>
      <c r="BH23" s="79" t="str">
        <f t="shared" si="209"/>
        <v/>
      </c>
      <c r="BJ23" s="74" t="str">
        <f t="shared" si="10"/>
        <v>DI</v>
      </c>
      <c r="BK23" s="167">
        <f t="shared" si="54"/>
        <v>45979</v>
      </c>
      <c r="BL23" s="188" t="str">
        <f>IF($AF$2="D1",IF(VLOOKUP(MOD(BK23+12,21),tabel,3)="R","",VLOOKUP(MOD(BK23+12,21),tabel,3)),IF(Invulblad!$D$5="D2",IF(VLOOKUP(MOD(BK23+5,21),tabel,3)="R","",VLOOKUP(MOD(BK23+5,21),tabel,3)),IF(Invulblad!$D$5="D3",IF(VLOOKUP(MOD(BK23+19,21),tabel,3)="R","",VLOOKUP(MOD(BK23+19,21),tabel,3)))))</f>
        <v>N</v>
      </c>
      <c r="BM23" s="112" t="str">
        <f t="shared" ref="BM23:BN23" si="210">IF(BL23="L", "N", IF(BL23="V", "L", IF(BL23="N", "V", "")))</f>
        <v>V</v>
      </c>
      <c r="BN23" s="79" t="str">
        <f t="shared" si="210"/>
        <v>L</v>
      </c>
      <c r="BP23" s="74" t="str">
        <f t="shared" si="11"/>
        <v>DO</v>
      </c>
      <c r="BQ23" s="167">
        <f t="shared" si="56"/>
        <v>46009</v>
      </c>
      <c r="BR23" s="188" t="str">
        <f>IF($AF$2="D1",IF(VLOOKUP(MOD(BQ23+12,21),tabel,3)="R","",VLOOKUP(MOD(BQ23+12,21),tabel,3)),IF(Invulblad!$D$5="D2",IF(VLOOKUP(MOD(BQ23+5,21),tabel,3)="R","",VLOOKUP(MOD(BQ23+5,21),tabel,3)),IF(Invulblad!$D$5="D3",IF(VLOOKUP(MOD(BQ23+19,21),tabel,3)="R","",VLOOKUP(MOD(BQ23+19,21),tabel,3)))))</f>
        <v>L</v>
      </c>
      <c r="BS23" s="112" t="str">
        <f t="shared" ref="BS23:BT23" si="211">IF(BR23="L", "N", IF(BR23="V", "L", IF(BR23="N", "V", "")))</f>
        <v>N</v>
      </c>
      <c r="BT23" s="79" t="str">
        <f t="shared" si="211"/>
        <v>V</v>
      </c>
    </row>
    <row r="24" spans="2:72" ht="14.1" customHeight="1" x14ac:dyDescent="0.2">
      <c r="B24" s="74" t="str">
        <f t="shared" si="0"/>
        <v>ZO</v>
      </c>
      <c r="C24" s="167">
        <f>C23+1</f>
        <v>45676</v>
      </c>
      <c r="D24" s="188" t="str">
        <f>IF($AF$2="D1",IF(VLOOKUP(MOD(C24+12,21),tabel,3)="R","",VLOOKUP(MOD(C24+12,21),tabel,3)),IF(Invulblad!$D$5="D2",IF(VLOOKUP(MOD(C24+5,21),tabel,3)="R","",VLOOKUP(MOD(C24+5,21),tabel,3)),IF(Invulblad!$D$5="D3",IF(VLOOKUP(MOD(C24+19,21),tabel,3)="R","",VLOOKUP(MOD(C24+19,21),tabel,3)))))</f>
        <v/>
      </c>
      <c r="E24" s="112" t="str">
        <f t="shared" si="12"/>
        <v/>
      </c>
      <c r="F24" s="79" t="str">
        <f t="shared" si="12"/>
        <v/>
      </c>
      <c r="G24" s="77"/>
      <c r="H24" s="74" t="str">
        <f t="shared" si="1"/>
        <v>WO</v>
      </c>
      <c r="I24" s="167">
        <f>I23+1</f>
        <v>45707</v>
      </c>
      <c r="J24" s="188" t="str">
        <f>IF($AF$2="D1",IF(VLOOKUP(MOD(I24+12,21),tabel,3)="R","",VLOOKUP(MOD(I24+12,21),tabel,3)),IF(Invulblad!$D$5="D2",IF(VLOOKUP(MOD(I24+5,21),tabel,3)="R","",VLOOKUP(MOD(I24+5,21),tabel,3)),IF(Invulblad!$D$5="D3",IF(VLOOKUP(MOD(I24+19,21),tabel,3)="R","",VLOOKUP(MOD(I24+19,21),tabel,3)))))</f>
        <v>N</v>
      </c>
      <c r="K24" s="112" t="str">
        <f t="shared" ref="K24:L24" si="212">IF(J24="L", "N", IF(J24="V", "L", IF(J24="N", "V", "")))</f>
        <v>V</v>
      </c>
      <c r="L24" s="79" t="str">
        <f t="shared" si="212"/>
        <v>L</v>
      </c>
      <c r="N24" s="74" t="str">
        <f t="shared" si="2"/>
        <v>WO</v>
      </c>
      <c r="O24" s="167">
        <f>O23+1</f>
        <v>45735</v>
      </c>
      <c r="P24" s="188" t="str">
        <f>IF($AF$2="D1",IF(VLOOKUP(MOD(O24+12,21),tabel,3)="R","",VLOOKUP(MOD(O24+12,21),tabel,3)),IF(Invulblad!$D$5="D2",IF(VLOOKUP(MOD(O24+5,21),tabel,3)="R","",VLOOKUP(MOD(O24+5,21),tabel,3)),IF(Invulblad!$D$5="D3",IF(VLOOKUP(MOD(O24+19,21),tabel,3)="R","",VLOOKUP(MOD(O24+19,21),tabel,3)))))</f>
        <v>L</v>
      </c>
      <c r="Q24" s="112" t="str">
        <f t="shared" ref="Q24:R24" si="213">IF(P24="L", "N", IF(P24="V", "L", IF(P24="N", "V", "")))</f>
        <v>N</v>
      </c>
      <c r="R24" s="79" t="str">
        <f t="shared" si="213"/>
        <v>V</v>
      </c>
      <c r="T24" s="74" t="str">
        <f t="shared" si="3"/>
        <v>ZA</v>
      </c>
      <c r="U24" s="167">
        <f>U23+1</f>
        <v>45766</v>
      </c>
      <c r="V24" s="188" t="str">
        <f>IF($AF$2="D1",IF(VLOOKUP(MOD(U24+12,21),tabel,3)="R","",VLOOKUP(MOD(U24+12,21),tabel,3)),IF(Invulblad!$D$5="D2",IF(VLOOKUP(MOD(U24+5,21),tabel,3)="R","",VLOOKUP(MOD(U24+5,21),tabel,3)),IF(Invulblad!$D$5="D3",IF(VLOOKUP(MOD(U24+19,21),tabel,3)="R","",VLOOKUP(MOD(U24+19,21),tabel,3)))))</f>
        <v/>
      </c>
      <c r="W24" s="112" t="str">
        <f t="shared" ref="W24:X24" si="214">IF(V24="L", "N", IF(V24="V", "L", IF(V24="N", "V", "")))</f>
        <v/>
      </c>
      <c r="X24" s="79" t="str">
        <f t="shared" si="214"/>
        <v/>
      </c>
      <c r="Z24" s="74" t="str">
        <f t="shared" si="4"/>
        <v>MA</v>
      </c>
      <c r="AA24" s="167">
        <f>AA23+1</f>
        <v>45796</v>
      </c>
      <c r="AB24" s="188" t="str">
        <f>IF($AF$2="D1",IF(VLOOKUP(MOD(AA24+12,21),tabel,3)="R","",VLOOKUP(MOD(AA24+12,21),tabel,3)),IF(Invulblad!$D$5="D2",IF(VLOOKUP(MOD(AA24+5,21),tabel,3)="R","",VLOOKUP(MOD(AA24+5,21),tabel,3)),IF(Invulblad!$D$5="D3",IF(VLOOKUP(MOD(AA24+19,21),tabel,3)="R","",VLOOKUP(MOD(AA24+19,21),tabel,3)))))</f>
        <v>L</v>
      </c>
      <c r="AC24" s="112" t="str">
        <f t="shared" ref="AC24:AD24" si="215">IF(AB24="L", "N", IF(AB24="V", "L", IF(AB24="N", "V", "")))</f>
        <v>N</v>
      </c>
      <c r="AD24" s="79" t="str">
        <f t="shared" si="215"/>
        <v>V</v>
      </c>
      <c r="AF24" s="74" t="str">
        <f t="shared" si="5"/>
        <v>DO</v>
      </c>
      <c r="AG24" s="167">
        <f>AG23+1</f>
        <v>45827</v>
      </c>
      <c r="AH24" s="188" t="str">
        <f>IF($AF$2="D1",IF(VLOOKUP(MOD(AG24+12,21),tabel,3)="R","",VLOOKUP(MOD(AG24+12,21),tabel,3)),IF(Invulblad!$D$5="D2",IF(VLOOKUP(MOD(AG24+5,21),tabel,3)="R","",VLOOKUP(MOD(AG24+5,21),tabel,3)),IF(Invulblad!$D$5="D3",IF(VLOOKUP(MOD(AG24+19,21),tabel,3)="R","",VLOOKUP(MOD(AG24+19,21),tabel,3)))))</f>
        <v>V</v>
      </c>
      <c r="AI24" s="112" t="str">
        <f t="shared" ref="AI24:AJ24" si="216">IF(AH24="L", "N", IF(AH24="V", "L", IF(AH24="N", "V", "")))</f>
        <v>L</v>
      </c>
      <c r="AJ24" s="79" t="str">
        <f t="shared" si="216"/>
        <v>N</v>
      </c>
      <c r="AL24" s="74" t="str">
        <f t="shared" si="6"/>
        <v>ZA</v>
      </c>
      <c r="AM24" s="167">
        <f>AM23+1</f>
        <v>45857</v>
      </c>
      <c r="AN24" s="188" t="str">
        <f>IF($AF$2="D1",IF(VLOOKUP(MOD(AM24+12,21),tabel,3)="R","",VLOOKUP(MOD(AM24+12,21),tabel,3)),IF(Invulblad!$D$5="D2",IF(VLOOKUP(MOD(AM24+5,21),tabel,3)="R","",VLOOKUP(MOD(AM24+5,21),tabel,3)),IF(Invulblad!$D$5="D3",IF(VLOOKUP(MOD(AM24+19,21),tabel,3)="R","",VLOOKUP(MOD(AM24+19,21),tabel,3)))))</f>
        <v/>
      </c>
      <c r="AO24" s="112" t="str">
        <f t="shared" ref="AO24:AP24" si="217">IF(AN24="L", "N", IF(AN24="V", "L", IF(AN24="N", "V", "")))</f>
        <v/>
      </c>
      <c r="AP24" s="79" t="str">
        <f t="shared" si="217"/>
        <v/>
      </c>
      <c r="AR24" s="74" t="str">
        <f t="shared" si="7"/>
        <v>DI</v>
      </c>
      <c r="AS24" s="167">
        <f>AS23+1</f>
        <v>45888</v>
      </c>
      <c r="AT24" s="188" t="str">
        <f>IF($AF$2="D1",IF(VLOOKUP(MOD(AS24+12,21),tabel,3)="R","",VLOOKUP(MOD(AS24+12,21),tabel,3)),IF(Invulblad!$D$5="D2",IF(VLOOKUP(MOD(AS24+5,21),tabel,3)="R","",VLOOKUP(MOD(AS24+5,21),tabel,3)),IF(Invulblad!$D$5="D3",IF(VLOOKUP(MOD(AS24+19,21),tabel,3)="R","",VLOOKUP(MOD(AS24+19,21),tabel,3)))))</f>
        <v>V</v>
      </c>
      <c r="AU24" s="112" t="str">
        <f t="shared" ref="AU24:AV24" si="218">IF(AT24="L", "N", IF(AT24="V", "L", IF(AT24="N", "V", "")))</f>
        <v>L</v>
      </c>
      <c r="AV24" s="79" t="str">
        <f t="shared" si="218"/>
        <v>N</v>
      </c>
      <c r="AX24" s="74" t="str">
        <f t="shared" si="8"/>
        <v>VR</v>
      </c>
      <c r="AY24" s="167">
        <f>AY23+1</f>
        <v>45919</v>
      </c>
      <c r="AZ24" s="188" t="str">
        <f>IF($AF$2="D1",IF(VLOOKUP(MOD(AY24+12,21),tabel,3)="R","",VLOOKUP(MOD(AY24+12,21),tabel,3)),IF(Invulblad!$D$5="D2",IF(VLOOKUP(MOD(AY24+5,21),tabel,3)="R","",VLOOKUP(MOD(AY24+5,21),tabel,3)),IF(Invulblad!$D$5="D3",IF(VLOOKUP(MOD(AY24+19,21),tabel,3)="R","",VLOOKUP(MOD(AY24+19,21),tabel,3)))))</f>
        <v>N</v>
      </c>
      <c r="BA24" s="112" t="str">
        <f t="shared" ref="BA24:BB24" si="219">IF(AZ24="L", "N", IF(AZ24="V", "L", IF(AZ24="N", "V", "")))</f>
        <v>V</v>
      </c>
      <c r="BB24" s="79" t="str">
        <f t="shared" si="219"/>
        <v>L</v>
      </c>
      <c r="BD24" s="74" t="str">
        <f t="shared" si="9"/>
        <v>ZO</v>
      </c>
      <c r="BE24" s="167">
        <f>BE23+1</f>
        <v>45949</v>
      </c>
      <c r="BF24" s="188" t="str">
        <f>IF($AF$2="D1",IF(VLOOKUP(MOD(BE24+12,21),tabel,3)="R","",VLOOKUP(MOD(BE24+12,21),tabel,3)),IF(Invulblad!$D$5="D2",IF(VLOOKUP(MOD(BE24+5,21),tabel,3)="R","",VLOOKUP(MOD(BE24+5,21),tabel,3)),IF(Invulblad!$D$5="D3",IF(VLOOKUP(MOD(BE24+19,21),tabel,3)="R","",VLOOKUP(MOD(BE24+19,21),tabel,3)))))</f>
        <v/>
      </c>
      <c r="BG24" s="112" t="str">
        <f t="shared" ref="BG24:BH24" si="220">IF(BF24="L", "N", IF(BF24="V", "L", IF(BF24="N", "V", "")))</f>
        <v/>
      </c>
      <c r="BH24" s="79" t="str">
        <f t="shared" si="220"/>
        <v/>
      </c>
      <c r="BJ24" s="74" t="str">
        <f t="shared" si="10"/>
        <v>WO</v>
      </c>
      <c r="BK24" s="167">
        <f>BK23+1</f>
        <v>45980</v>
      </c>
      <c r="BL24" s="188" t="str">
        <f>IF($AF$2="D1",IF(VLOOKUP(MOD(BK24+12,21),tabel,3)="R","",VLOOKUP(MOD(BK24+12,21),tabel,3)),IF(Invulblad!$D$5="D2",IF(VLOOKUP(MOD(BK24+5,21),tabel,3)="R","",VLOOKUP(MOD(BK24+5,21),tabel,3)),IF(Invulblad!$D$5="D3",IF(VLOOKUP(MOD(BK24+19,21),tabel,3)="R","",VLOOKUP(MOD(BK24+19,21),tabel,3)))))</f>
        <v>N</v>
      </c>
      <c r="BM24" s="112" t="str">
        <f t="shared" ref="BM24:BN24" si="221">IF(BL24="L", "N", IF(BL24="V", "L", IF(BL24="N", "V", "")))</f>
        <v>V</v>
      </c>
      <c r="BN24" s="79" t="str">
        <f t="shared" si="221"/>
        <v>L</v>
      </c>
      <c r="BP24" s="74" t="str">
        <f t="shared" si="11"/>
        <v>VR</v>
      </c>
      <c r="BQ24" s="167">
        <f>BQ23+1</f>
        <v>46010</v>
      </c>
      <c r="BR24" s="188" t="str">
        <f>IF($AF$2="D1",IF(VLOOKUP(MOD(BQ24+12,21),tabel,3)="R","",VLOOKUP(MOD(BQ24+12,21),tabel,3)),IF(Invulblad!$D$5="D2",IF(VLOOKUP(MOD(BQ24+5,21),tabel,3)="R","",VLOOKUP(MOD(BQ24+5,21),tabel,3)),IF(Invulblad!$D$5="D3",IF(VLOOKUP(MOD(BQ24+19,21),tabel,3)="R","",VLOOKUP(MOD(BQ24+19,21),tabel,3)))))</f>
        <v>L</v>
      </c>
      <c r="BS24" s="112" t="str">
        <f t="shared" ref="BS24:BT24" si="222">IF(BR24="L", "N", IF(BR24="V", "L", IF(BR24="N", "V", "")))</f>
        <v>N</v>
      </c>
      <c r="BT24" s="79" t="str">
        <f t="shared" si="222"/>
        <v>V</v>
      </c>
    </row>
    <row r="25" spans="2:72" ht="14.1" customHeight="1" x14ac:dyDescent="0.2">
      <c r="B25" s="74" t="str">
        <f t="shared" si="0"/>
        <v>MA</v>
      </c>
      <c r="C25" s="167">
        <f t="shared" si="35"/>
        <v>45677</v>
      </c>
      <c r="D25" s="188" t="str">
        <f>IF($AF$2="D1",IF(VLOOKUP(MOD(C25+12,21),tabel,3)="R","",VLOOKUP(MOD(C25+12,21),tabel,3)),IF(Invulblad!$D$5="D2",IF(VLOOKUP(MOD(C25+5,21),tabel,3)="R","",VLOOKUP(MOD(C25+5,21),tabel,3)),IF(Invulblad!$D$5="D3",IF(VLOOKUP(MOD(C25+19,21),tabel,3)="R","",VLOOKUP(MOD(C25+19,21),tabel,3)))))</f>
        <v>V</v>
      </c>
      <c r="E25" s="112" t="str">
        <f t="shared" si="12"/>
        <v>L</v>
      </c>
      <c r="F25" s="79" t="str">
        <f t="shared" si="12"/>
        <v>N</v>
      </c>
      <c r="G25" s="77"/>
      <c r="H25" s="74" t="str">
        <f t="shared" si="1"/>
        <v>DO</v>
      </c>
      <c r="I25" s="167">
        <f t="shared" ref="I25:I33" si="223">I24+1</f>
        <v>45708</v>
      </c>
      <c r="J25" s="188" t="str">
        <f>IF($AF$2="D1",IF(VLOOKUP(MOD(I25+12,21),tabel,3)="R","",VLOOKUP(MOD(I25+12,21),tabel,3)),IF(Invulblad!$D$5="D2",IF(VLOOKUP(MOD(I25+5,21),tabel,3)="R","",VLOOKUP(MOD(I25+5,21),tabel,3)),IF(Invulblad!$D$5="D3",IF(VLOOKUP(MOD(I25+19,21),tabel,3)="R","",VLOOKUP(MOD(I25+19,21),tabel,3)))))</f>
        <v>N</v>
      </c>
      <c r="K25" s="112" t="str">
        <f t="shared" ref="K25:L25" si="224">IF(J25="L", "N", IF(J25="V", "L", IF(J25="N", "V", "")))</f>
        <v>V</v>
      </c>
      <c r="L25" s="79" t="str">
        <f t="shared" si="224"/>
        <v>L</v>
      </c>
      <c r="N25" s="74" t="str">
        <f t="shared" si="2"/>
        <v>DO</v>
      </c>
      <c r="O25" s="167">
        <f t="shared" ref="O25:O36" si="225">O24+1</f>
        <v>45736</v>
      </c>
      <c r="P25" s="188" t="str">
        <f>IF($AF$2="D1",IF(VLOOKUP(MOD(O25+12,21),tabel,3)="R","",VLOOKUP(MOD(O25+12,21),tabel,3)),IF(Invulblad!$D$5="D2",IF(VLOOKUP(MOD(O25+5,21),tabel,3)="R","",VLOOKUP(MOD(O25+5,21),tabel,3)),IF(Invulblad!$D$5="D3",IF(VLOOKUP(MOD(O25+19,21),tabel,3)="R","",VLOOKUP(MOD(O25+19,21),tabel,3)))))</f>
        <v>L</v>
      </c>
      <c r="Q25" s="112" t="str">
        <f t="shared" ref="Q25:R25" si="226">IF(P25="L", "N", IF(P25="V", "L", IF(P25="N", "V", "")))</f>
        <v>N</v>
      </c>
      <c r="R25" s="79" t="str">
        <f t="shared" si="226"/>
        <v>V</v>
      </c>
      <c r="T25" s="74" t="str">
        <f t="shared" si="3"/>
        <v>ZO</v>
      </c>
      <c r="U25" s="167">
        <f t="shared" ref="U25:U35" si="227">U24+1</f>
        <v>45767</v>
      </c>
      <c r="V25" s="188" t="str">
        <f>IF($AF$2="D1",IF(VLOOKUP(MOD(U25+12,21),tabel,3)="R","",VLOOKUP(MOD(U25+12,21),tabel,3)),IF(Invulblad!$D$5="D2",IF(VLOOKUP(MOD(U25+5,21),tabel,3)="R","",VLOOKUP(MOD(U25+5,21),tabel,3)),IF(Invulblad!$D$5="D3",IF(VLOOKUP(MOD(U25+19,21),tabel,3)="R","",VLOOKUP(MOD(U25+19,21),tabel,3)))))</f>
        <v/>
      </c>
      <c r="W25" s="112" t="str">
        <f t="shared" ref="W25:X25" si="228">IF(V25="L", "N", IF(V25="V", "L", IF(V25="N", "V", "")))</f>
        <v/>
      </c>
      <c r="X25" s="79" t="str">
        <f t="shared" si="228"/>
        <v/>
      </c>
      <c r="Z25" s="74" t="str">
        <f t="shared" si="4"/>
        <v>DI</v>
      </c>
      <c r="AA25" s="167">
        <f t="shared" ref="AA25:AA36" si="229">AA24+1</f>
        <v>45797</v>
      </c>
      <c r="AB25" s="188" t="str">
        <f>IF($AF$2="D1",IF(VLOOKUP(MOD(AA25+12,21),tabel,3)="R","",VLOOKUP(MOD(AA25+12,21),tabel,3)),IF(Invulblad!$D$5="D2",IF(VLOOKUP(MOD(AA25+5,21),tabel,3)="R","",VLOOKUP(MOD(AA25+5,21),tabel,3)),IF(Invulblad!$D$5="D3",IF(VLOOKUP(MOD(AA25+19,21),tabel,3)="R","",VLOOKUP(MOD(AA25+19,21),tabel,3)))))</f>
        <v>L</v>
      </c>
      <c r="AC25" s="112" t="str">
        <f t="shared" ref="AC25:AD25" si="230">IF(AB25="L", "N", IF(AB25="V", "L", IF(AB25="N", "V", "")))</f>
        <v>N</v>
      </c>
      <c r="AD25" s="79" t="str">
        <f t="shared" si="230"/>
        <v>V</v>
      </c>
      <c r="AF25" s="74" t="str">
        <f t="shared" si="5"/>
        <v>VR</v>
      </c>
      <c r="AG25" s="167">
        <f t="shared" ref="AG25:AG35" si="231">AG24+1</f>
        <v>45828</v>
      </c>
      <c r="AH25" s="188" t="str">
        <f>IF($AF$2="D1",IF(VLOOKUP(MOD(AG25+12,21),tabel,3)="R","",VLOOKUP(MOD(AG25+12,21),tabel,3)),IF(Invulblad!$D$5="D2",IF(VLOOKUP(MOD(AG25+5,21),tabel,3)="R","",VLOOKUP(MOD(AG25+5,21),tabel,3)),IF(Invulblad!$D$5="D3",IF(VLOOKUP(MOD(AG25+19,21),tabel,3)="R","",VLOOKUP(MOD(AG25+19,21),tabel,3)))))</f>
        <v>V</v>
      </c>
      <c r="AI25" s="112" t="str">
        <f t="shared" ref="AI25:AJ25" si="232">IF(AH25="L", "N", IF(AH25="V", "L", IF(AH25="N", "V", "")))</f>
        <v>L</v>
      </c>
      <c r="AJ25" s="79" t="str">
        <f t="shared" si="232"/>
        <v>N</v>
      </c>
      <c r="AL25" s="74" t="str">
        <f t="shared" si="6"/>
        <v>ZO</v>
      </c>
      <c r="AM25" s="167">
        <f t="shared" ref="AM25:AM36" si="233">AM24+1</f>
        <v>45858</v>
      </c>
      <c r="AN25" s="188" t="str">
        <f>IF($AF$2="D1",IF(VLOOKUP(MOD(AM25+12,21),tabel,3)="R","",VLOOKUP(MOD(AM25+12,21),tabel,3)),IF(Invulblad!$D$5="D2",IF(VLOOKUP(MOD(AM25+5,21),tabel,3)="R","",VLOOKUP(MOD(AM25+5,21),tabel,3)),IF(Invulblad!$D$5="D3",IF(VLOOKUP(MOD(AM25+19,21),tabel,3)="R","",VLOOKUP(MOD(AM25+19,21),tabel,3)))))</f>
        <v/>
      </c>
      <c r="AO25" s="112" t="str">
        <f t="shared" ref="AO25:AP25" si="234">IF(AN25="L", "N", IF(AN25="V", "L", IF(AN25="N", "V", "")))</f>
        <v/>
      </c>
      <c r="AP25" s="79" t="str">
        <f t="shared" si="234"/>
        <v/>
      </c>
      <c r="AR25" s="74" t="str">
        <f t="shared" si="7"/>
        <v>WO</v>
      </c>
      <c r="AS25" s="167">
        <f t="shared" ref="AS25:AS36" si="235">AS24+1</f>
        <v>45889</v>
      </c>
      <c r="AT25" s="188" t="str">
        <f>IF($AF$2="D1",IF(VLOOKUP(MOD(AS25+12,21),tabel,3)="R","",VLOOKUP(MOD(AS25+12,21),tabel,3)),IF(Invulblad!$D$5="D2",IF(VLOOKUP(MOD(AS25+5,21),tabel,3)="R","",VLOOKUP(MOD(AS25+5,21),tabel,3)),IF(Invulblad!$D$5="D3",IF(VLOOKUP(MOD(AS25+19,21),tabel,3)="R","",VLOOKUP(MOD(AS25+19,21),tabel,3)))))</f>
        <v>V</v>
      </c>
      <c r="AU25" s="112" t="str">
        <f t="shared" ref="AU25:AV25" si="236">IF(AT25="L", "N", IF(AT25="V", "L", IF(AT25="N", "V", "")))</f>
        <v>L</v>
      </c>
      <c r="AV25" s="79" t="str">
        <f t="shared" si="236"/>
        <v>N</v>
      </c>
      <c r="AX25" s="74" t="str">
        <f t="shared" si="8"/>
        <v>ZA</v>
      </c>
      <c r="AY25" s="167">
        <f t="shared" ref="AY25:AY35" si="237">AY24+1</f>
        <v>45920</v>
      </c>
      <c r="AZ25" s="188" t="str">
        <f>IF($AF$2="D1",IF(VLOOKUP(MOD(AY25+12,21),tabel,3)="R","",VLOOKUP(MOD(AY25+12,21),tabel,3)),IF(Invulblad!$D$5="D2",IF(VLOOKUP(MOD(AY25+5,21),tabel,3)="R","",VLOOKUP(MOD(AY25+5,21),tabel,3)),IF(Invulblad!$D$5="D3",IF(VLOOKUP(MOD(AY25+19,21),tabel,3)="R","",VLOOKUP(MOD(AY25+19,21),tabel,3)))))</f>
        <v/>
      </c>
      <c r="BA25" s="112" t="str">
        <f t="shared" ref="BA25:BB25" si="238">IF(AZ25="L", "N", IF(AZ25="V", "L", IF(AZ25="N", "V", "")))</f>
        <v/>
      </c>
      <c r="BB25" s="79" t="str">
        <f t="shared" si="238"/>
        <v/>
      </c>
      <c r="BD25" s="74" t="str">
        <f t="shared" si="9"/>
        <v>MA</v>
      </c>
      <c r="BE25" s="167">
        <f t="shared" ref="BE25:BE36" si="239">BE24+1</f>
        <v>45950</v>
      </c>
      <c r="BF25" s="188" t="str">
        <f>IF($AF$2="D1",IF(VLOOKUP(MOD(BE25+12,21),tabel,3)="R","",VLOOKUP(MOD(BE25+12,21),tabel,3)),IF(Invulblad!$D$5="D2",IF(VLOOKUP(MOD(BE25+5,21),tabel,3)="R","",VLOOKUP(MOD(BE25+5,21),tabel,3)),IF(Invulblad!$D$5="D3",IF(VLOOKUP(MOD(BE25+19,21),tabel,3)="R","",VLOOKUP(MOD(BE25+19,21),tabel,3)))))</f>
        <v>V</v>
      </c>
      <c r="BG25" s="112" t="str">
        <f t="shared" ref="BG25:BH25" si="240">IF(BF25="L", "N", IF(BF25="V", "L", IF(BF25="N", "V", "")))</f>
        <v>L</v>
      </c>
      <c r="BH25" s="79" t="str">
        <f t="shared" si="240"/>
        <v>N</v>
      </c>
      <c r="BJ25" s="74" t="str">
        <f t="shared" si="10"/>
        <v>DO</v>
      </c>
      <c r="BK25" s="167">
        <f t="shared" ref="BK25:BK35" si="241">BK24+1</f>
        <v>45981</v>
      </c>
      <c r="BL25" s="188" t="str">
        <f>IF($AF$2="D1",IF(VLOOKUP(MOD(BK25+12,21),tabel,3)="R","",VLOOKUP(MOD(BK25+12,21),tabel,3)),IF(Invulblad!$D$5="D2",IF(VLOOKUP(MOD(BK25+5,21),tabel,3)="R","",VLOOKUP(MOD(BK25+5,21),tabel,3)),IF(Invulblad!$D$5="D3",IF(VLOOKUP(MOD(BK25+19,21),tabel,3)="R","",VLOOKUP(MOD(BK25+19,21),tabel,3)))))</f>
        <v>N</v>
      </c>
      <c r="BM25" s="112" t="str">
        <f t="shared" ref="BM25:BN25" si="242">IF(BL25="L", "N", IF(BL25="V", "L", IF(BL25="N", "V", "")))</f>
        <v>V</v>
      </c>
      <c r="BN25" s="79" t="str">
        <f t="shared" si="242"/>
        <v>L</v>
      </c>
      <c r="BP25" s="74" t="str">
        <f t="shared" si="11"/>
        <v>ZA</v>
      </c>
      <c r="BQ25" s="167">
        <f t="shared" ref="BQ25:BQ36" si="243">BQ24+1</f>
        <v>46011</v>
      </c>
      <c r="BR25" s="188" t="str">
        <f>IF($AF$2="D1",IF(VLOOKUP(MOD(BQ25+12,21),tabel,3)="R","",VLOOKUP(MOD(BQ25+12,21),tabel,3)),IF(Invulblad!$D$5="D2",IF(VLOOKUP(MOD(BQ25+5,21),tabel,3)="R","",VLOOKUP(MOD(BQ25+5,21),tabel,3)),IF(Invulblad!$D$5="D3",IF(VLOOKUP(MOD(BQ25+19,21),tabel,3)="R","",VLOOKUP(MOD(BQ25+19,21),tabel,3)))))</f>
        <v/>
      </c>
      <c r="BS25" s="112" t="str">
        <f t="shared" ref="BS25:BT25" si="244">IF(BR25="L", "N", IF(BR25="V", "L", IF(BR25="N", "V", "")))</f>
        <v/>
      </c>
      <c r="BT25" s="79" t="str">
        <f t="shared" si="244"/>
        <v/>
      </c>
    </row>
    <row r="26" spans="2:72" ht="14.1" customHeight="1" x14ac:dyDescent="0.2">
      <c r="B26" s="74" t="str">
        <f t="shared" si="0"/>
        <v>DI</v>
      </c>
      <c r="C26" s="167">
        <f t="shared" si="35"/>
        <v>45678</v>
      </c>
      <c r="D26" s="188" t="str">
        <f>IF($AF$2="D1",IF(VLOOKUP(MOD(C26+12,21),tabel,3)="R","",VLOOKUP(MOD(C26+12,21),tabel,3)),IF(Invulblad!$D$5="D2",IF(VLOOKUP(MOD(C26+5,21),tabel,3)="R","",VLOOKUP(MOD(C26+5,21),tabel,3)),IF(Invulblad!$D$5="D3",IF(VLOOKUP(MOD(C26+19,21),tabel,3)="R","",VLOOKUP(MOD(C26+19,21),tabel,3)))))</f>
        <v>V</v>
      </c>
      <c r="E26" s="112" t="str">
        <f t="shared" si="12"/>
        <v>L</v>
      </c>
      <c r="F26" s="79" t="str">
        <f t="shared" si="12"/>
        <v>N</v>
      </c>
      <c r="G26" s="77"/>
      <c r="H26" s="74" t="str">
        <f t="shared" si="1"/>
        <v>VR</v>
      </c>
      <c r="I26" s="167">
        <f t="shared" si="223"/>
        <v>45709</v>
      </c>
      <c r="J26" s="188" t="str">
        <f>IF($AF$2="D1",IF(VLOOKUP(MOD(I26+12,21),tabel,3)="R","",VLOOKUP(MOD(I26+12,21),tabel,3)),IF(Invulblad!$D$5="D2",IF(VLOOKUP(MOD(I26+5,21),tabel,3)="R","",VLOOKUP(MOD(I26+5,21),tabel,3)),IF(Invulblad!$D$5="D3",IF(VLOOKUP(MOD(I26+19,21),tabel,3)="R","",VLOOKUP(MOD(I26+19,21),tabel,3)))))</f>
        <v>N</v>
      </c>
      <c r="K26" s="112" t="str">
        <f t="shared" ref="K26:L26" si="245">IF(J26="L", "N", IF(J26="V", "L", IF(J26="N", "V", "")))</f>
        <v>V</v>
      </c>
      <c r="L26" s="79" t="str">
        <f t="shared" si="245"/>
        <v>L</v>
      </c>
      <c r="N26" s="74" t="str">
        <f t="shared" si="2"/>
        <v>VR</v>
      </c>
      <c r="O26" s="167">
        <f t="shared" si="225"/>
        <v>45737</v>
      </c>
      <c r="P26" s="188" t="str">
        <f>IF($AF$2="D1",IF(VLOOKUP(MOD(O26+12,21),tabel,3)="R","",VLOOKUP(MOD(O26+12,21),tabel,3)),IF(Invulblad!$D$5="D2",IF(VLOOKUP(MOD(O26+5,21),tabel,3)="R","",VLOOKUP(MOD(O26+5,21),tabel,3)),IF(Invulblad!$D$5="D3",IF(VLOOKUP(MOD(O26+19,21),tabel,3)="R","",VLOOKUP(MOD(O26+19,21),tabel,3)))))</f>
        <v>L</v>
      </c>
      <c r="Q26" s="112" t="str">
        <f t="shared" ref="Q26:R26" si="246">IF(P26="L", "N", IF(P26="V", "L", IF(P26="N", "V", "")))</f>
        <v>N</v>
      </c>
      <c r="R26" s="79" t="str">
        <f t="shared" si="246"/>
        <v>V</v>
      </c>
      <c r="T26" s="74" t="str">
        <f t="shared" si="3"/>
        <v>MA</v>
      </c>
      <c r="U26" s="167">
        <f t="shared" si="227"/>
        <v>45768</v>
      </c>
      <c r="V26" s="188" t="str">
        <f>IF($AF$2="D1",IF(VLOOKUP(MOD(U26+12,21),tabel,3)="R","",VLOOKUP(MOD(U26+12,21),tabel,3)),IF(Invulblad!$D$5="D2",IF(VLOOKUP(MOD(U26+5,21),tabel,3)="R","",VLOOKUP(MOD(U26+5,21),tabel,3)),IF(Invulblad!$D$5="D3",IF(VLOOKUP(MOD(U26+19,21),tabel,3)="R","",VLOOKUP(MOD(U26+19,21),tabel,3)))))</f>
        <v>N</v>
      </c>
      <c r="W26" s="112" t="str">
        <f t="shared" ref="W26:X26" si="247">IF(V26="L", "N", IF(V26="V", "L", IF(V26="N", "V", "")))</f>
        <v>V</v>
      </c>
      <c r="X26" s="79" t="str">
        <f t="shared" si="247"/>
        <v>L</v>
      </c>
      <c r="Z26" s="74" t="str">
        <f t="shared" si="4"/>
        <v>WO</v>
      </c>
      <c r="AA26" s="167">
        <f t="shared" si="229"/>
        <v>45798</v>
      </c>
      <c r="AB26" s="188" t="str">
        <f>IF($AF$2="D1",IF(VLOOKUP(MOD(AA26+12,21),tabel,3)="R","",VLOOKUP(MOD(AA26+12,21),tabel,3)),IF(Invulblad!$D$5="D2",IF(VLOOKUP(MOD(AA26+5,21),tabel,3)="R","",VLOOKUP(MOD(AA26+5,21),tabel,3)),IF(Invulblad!$D$5="D3",IF(VLOOKUP(MOD(AA26+19,21),tabel,3)="R","",VLOOKUP(MOD(AA26+19,21),tabel,3)))))</f>
        <v>L</v>
      </c>
      <c r="AC26" s="112" t="str">
        <f t="shared" ref="AC26:AD26" si="248">IF(AB26="L", "N", IF(AB26="V", "L", IF(AB26="N", "V", "")))</f>
        <v>N</v>
      </c>
      <c r="AD26" s="79" t="str">
        <f t="shared" si="248"/>
        <v>V</v>
      </c>
      <c r="AF26" s="74" t="str">
        <f t="shared" si="5"/>
        <v>ZA</v>
      </c>
      <c r="AG26" s="167">
        <f t="shared" si="231"/>
        <v>45829</v>
      </c>
      <c r="AH26" s="188" t="str">
        <f>IF($AF$2="D1",IF(VLOOKUP(MOD(AG26+12,21),tabel,3)="R","",VLOOKUP(MOD(AG26+12,21),tabel,3)),IF(Invulblad!$D$5="D2",IF(VLOOKUP(MOD(AG26+5,21),tabel,3)="R","",VLOOKUP(MOD(AG26+5,21),tabel,3)),IF(Invulblad!$D$5="D3",IF(VLOOKUP(MOD(AG26+19,21),tabel,3)="R","",VLOOKUP(MOD(AG26+19,21),tabel,3)))))</f>
        <v/>
      </c>
      <c r="AI26" s="112" t="str">
        <f t="shared" ref="AI26:AJ26" si="249">IF(AH26="L", "N", IF(AH26="V", "L", IF(AH26="N", "V", "")))</f>
        <v/>
      </c>
      <c r="AJ26" s="79" t="str">
        <f t="shared" si="249"/>
        <v/>
      </c>
      <c r="AL26" s="74" t="str">
        <f t="shared" si="6"/>
        <v>MA</v>
      </c>
      <c r="AM26" s="167">
        <f t="shared" si="233"/>
        <v>45859</v>
      </c>
      <c r="AN26" s="188" t="str">
        <f>IF($AF$2="D1",IF(VLOOKUP(MOD(AM26+12,21),tabel,3)="R","",VLOOKUP(MOD(AM26+12,21),tabel,3)),IF(Invulblad!$D$5="D2",IF(VLOOKUP(MOD(AM26+5,21),tabel,3)="R","",VLOOKUP(MOD(AM26+5,21),tabel,3)),IF(Invulblad!$D$5="D3",IF(VLOOKUP(MOD(AM26+19,21),tabel,3)="R","",VLOOKUP(MOD(AM26+19,21),tabel,3)))))</f>
        <v>L</v>
      </c>
      <c r="AO26" s="112" t="str">
        <f t="shared" ref="AO26:AP26" si="250">IF(AN26="L", "N", IF(AN26="V", "L", IF(AN26="N", "V", "")))</f>
        <v>N</v>
      </c>
      <c r="AP26" s="79" t="str">
        <f t="shared" si="250"/>
        <v>V</v>
      </c>
      <c r="AR26" s="74" t="str">
        <f t="shared" si="7"/>
        <v>DO</v>
      </c>
      <c r="AS26" s="167">
        <f t="shared" si="235"/>
        <v>45890</v>
      </c>
      <c r="AT26" s="188" t="str">
        <f>IF($AF$2="D1",IF(VLOOKUP(MOD(AS26+12,21),tabel,3)="R","",VLOOKUP(MOD(AS26+12,21),tabel,3)),IF(Invulblad!$D$5="D2",IF(VLOOKUP(MOD(AS26+5,21),tabel,3)="R","",VLOOKUP(MOD(AS26+5,21),tabel,3)),IF(Invulblad!$D$5="D3",IF(VLOOKUP(MOD(AS26+19,21),tabel,3)="R","",VLOOKUP(MOD(AS26+19,21),tabel,3)))))</f>
        <v>V</v>
      </c>
      <c r="AU26" s="112" t="str">
        <f t="shared" ref="AU26:AV26" si="251">IF(AT26="L", "N", IF(AT26="V", "L", IF(AT26="N", "V", "")))</f>
        <v>L</v>
      </c>
      <c r="AV26" s="79" t="str">
        <f t="shared" si="251"/>
        <v>N</v>
      </c>
      <c r="AX26" s="74" t="str">
        <f t="shared" si="8"/>
        <v>ZO</v>
      </c>
      <c r="AY26" s="167">
        <f t="shared" si="237"/>
        <v>45921</v>
      </c>
      <c r="AZ26" s="188" t="str">
        <f>IF($AF$2="D1",IF(VLOOKUP(MOD(AY26+12,21),tabel,3)="R","",VLOOKUP(MOD(AY26+12,21),tabel,3)),IF(Invulblad!$D$5="D2",IF(VLOOKUP(MOD(AY26+5,21),tabel,3)="R","",VLOOKUP(MOD(AY26+5,21),tabel,3)),IF(Invulblad!$D$5="D3",IF(VLOOKUP(MOD(AY26+19,21),tabel,3)="R","",VLOOKUP(MOD(AY26+19,21),tabel,3)))))</f>
        <v/>
      </c>
      <c r="BA26" s="112" t="str">
        <f t="shared" ref="BA26:BB26" si="252">IF(AZ26="L", "N", IF(AZ26="V", "L", IF(AZ26="N", "V", "")))</f>
        <v/>
      </c>
      <c r="BB26" s="79" t="str">
        <f t="shared" si="252"/>
        <v/>
      </c>
      <c r="BD26" s="74" t="str">
        <f t="shared" si="9"/>
        <v>DI</v>
      </c>
      <c r="BE26" s="167">
        <f t="shared" si="239"/>
        <v>45951</v>
      </c>
      <c r="BF26" s="188" t="str">
        <f>IF($AF$2="D1",IF(VLOOKUP(MOD(BE26+12,21),tabel,3)="R","",VLOOKUP(MOD(BE26+12,21),tabel,3)),IF(Invulblad!$D$5="D2",IF(VLOOKUP(MOD(BE26+5,21),tabel,3)="R","",VLOOKUP(MOD(BE26+5,21),tabel,3)),IF(Invulblad!$D$5="D3",IF(VLOOKUP(MOD(BE26+19,21),tabel,3)="R","",VLOOKUP(MOD(BE26+19,21),tabel,3)))))</f>
        <v>V</v>
      </c>
      <c r="BG26" s="112" t="str">
        <f t="shared" ref="BG26:BH26" si="253">IF(BF26="L", "N", IF(BF26="V", "L", IF(BF26="N", "V", "")))</f>
        <v>L</v>
      </c>
      <c r="BH26" s="79" t="str">
        <f t="shared" si="253"/>
        <v>N</v>
      </c>
      <c r="BJ26" s="74" t="str">
        <f t="shared" si="10"/>
        <v>VR</v>
      </c>
      <c r="BK26" s="167">
        <f t="shared" si="241"/>
        <v>45982</v>
      </c>
      <c r="BL26" s="188" t="str">
        <f>IF($AF$2="D1",IF(VLOOKUP(MOD(BK26+12,21),tabel,3)="R","",VLOOKUP(MOD(BK26+12,21),tabel,3)),IF(Invulblad!$D$5="D2",IF(VLOOKUP(MOD(BK26+5,21),tabel,3)="R","",VLOOKUP(MOD(BK26+5,21),tabel,3)),IF(Invulblad!$D$5="D3",IF(VLOOKUP(MOD(BK26+19,21),tabel,3)="R","",VLOOKUP(MOD(BK26+19,21),tabel,3)))))</f>
        <v>N</v>
      </c>
      <c r="BM26" s="112" t="str">
        <f t="shared" ref="BM26:BN26" si="254">IF(BL26="L", "N", IF(BL26="V", "L", IF(BL26="N", "V", "")))</f>
        <v>V</v>
      </c>
      <c r="BN26" s="79" t="str">
        <f t="shared" si="254"/>
        <v>L</v>
      </c>
      <c r="BP26" s="74" t="str">
        <f t="shared" si="11"/>
        <v>ZO</v>
      </c>
      <c r="BQ26" s="167">
        <f t="shared" si="243"/>
        <v>46012</v>
      </c>
      <c r="BR26" s="188" t="str">
        <f>IF($AF$2="D1",IF(VLOOKUP(MOD(BQ26+12,21),tabel,3)="R","",VLOOKUP(MOD(BQ26+12,21),tabel,3)),IF(Invulblad!$D$5="D2",IF(VLOOKUP(MOD(BQ26+5,21),tabel,3)="R","",VLOOKUP(MOD(BQ26+5,21),tabel,3)),IF(Invulblad!$D$5="D3",IF(VLOOKUP(MOD(BQ26+19,21),tabel,3)="R","",VLOOKUP(MOD(BQ26+19,21),tabel,3)))))</f>
        <v/>
      </c>
      <c r="BS26" s="112" t="str">
        <f t="shared" ref="BS26:BT26" si="255">IF(BR26="L", "N", IF(BR26="V", "L", IF(BR26="N", "V", "")))</f>
        <v/>
      </c>
      <c r="BT26" s="79" t="str">
        <f t="shared" si="255"/>
        <v/>
      </c>
    </row>
    <row r="27" spans="2:72" ht="14.1" customHeight="1" x14ac:dyDescent="0.2">
      <c r="B27" s="74" t="str">
        <f t="shared" si="0"/>
        <v>WO</v>
      </c>
      <c r="C27" s="167">
        <f t="shared" si="35"/>
        <v>45679</v>
      </c>
      <c r="D27" s="188" t="str">
        <f>IF($AF$2="D1",IF(VLOOKUP(MOD(C27+12,21),tabel,3)="R","",VLOOKUP(MOD(C27+12,21),tabel,3)),IF(Invulblad!$D$5="D2",IF(VLOOKUP(MOD(C27+5,21),tabel,3)="R","",VLOOKUP(MOD(C27+5,21),tabel,3)),IF(Invulblad!$D$5="D3",IF(VLOOKUP(MOD(C27+19,21),tabel,3)="R","",VLOOKUP(MOD(C27+19,21),tabel,3)))))</f>
        <v>V</v>
      </c>
      <c r="E27" s="112" t="str">
        <f t="shared" si="12"/>
        <v>L</v>
      </c>
      <c r="F27" s="79" t="str">
        <f t="shared" si="12"/>
        <v>N</v>
      </c>
      <c r="G27" s="77"/>
      <c r="H27" s="74" t="str">
        <f t="shared" si="1"/>
        <v>ZA</v>
      </c>
      <c r="I27" s="167">
        <f t="shared" si="223"/>
        <v>45710</v>
      </c>
      <c r="J27" s="188" t="str">
        <f>IF($AF$2="D1",IF(VLOOKUP(MOD(I27+12,21),tabel,3)="R","",VLOOKUP(MOD(I27+12,21),tabel,3)),IF(Invulblad!$D$5="D2",IF(VLOOKUP(MOD(I27+5,21),tabel,3)="R","",VLOOKUP(MOD(I27+5,21),tabel,3)),IF(Invulblad!$D$5="D3",IF(VLOOKUP(MOD(I27+19,21),tabel,3)="R","",VLOOKUP(MOD(I27+19,21),tabel,3)))))</f>
        <v/>
      </c>
      <c r="K27" s="112" t="str">
        <f t="shared" ref="K27:L27" si="256">IF(J27="L", "N", IF(J27="V", "L", IF(J27="N", "V", "")))</f>
        <v/>
      </c>
      <c r="L27" s="79" t="str">
        <f t="shared" si="256"/>
        <v/>
      </c>
      <c r="N27" s="74" t="str">
        <f t="shared" si="2"/>
        <v>ZA</v>
      </c>
      <c r="O27" s="167">
        <f t="shared" si="225"/>
        <v>45738</v>
      </c>
      <c r="P27" s="188" t="str">
        <f>IF($AF$2="D1",IF(VLOOKUP(MOD(O27+12,21),tabel,3)="R","",VLOOKUP(MOD(O27+12,21),tabel,3)),IF(Invulblad!$D$5="D2",IF(VLOOKUP(MOD(O27+5,21),tabel,3)="R","",VLOOKUP(MOD(O27+5,21),tabel,3)),IF(Invulblad!$D$5="D3",IF(VLOOKUP(MOD(O27+19,21),tabel,3)="R","",VLOOKUP(MOD(O27+19,21),tabel,3)))))</f>
        <v/>
      </c>
      <c r="Q27" s="112" t="str">
        <f t="shared" ref="Q27:R27" si="257">IF(P27="L", "N", IF(P27="V", "L", IF(P27="N", "V", "")))</f>
        <v/>
      </c>
      <c r="R27" s="79" t="str">
        <f t="shared" si="257"/>
        <v/>
      </c>
      <c r="T27" s="74" t="str">
        <f t="shared" si="3"/>
        <v>DI</v>
      </c>
      <c r="U27" s="167">
        <f t="shared" si="227"/>
        <v>45769</v>
      </c>
      <c r="V27" s="188" t="str">
        <f>IF($AF$2="D1",IF(VLOOKUP(MOD(U27+12,21),tabel,3)="R","",VLOOKUP(MOD(U27+12,21),tabel,3)),IF(Invulblad!$D$5="D2",IF(VLOOKUP(MOD(U27+5,21),tabel,3)="R","",VLOOKUP(MOD(U27+5,21),tabel,3)),IF(Invulblad!$D$5="D3",IF(VLOOKUP(MOD(U27+19,21),tabel,3)="R","",VLOOKUP(MOD(U27+19,21),tabel,3)))))</f>
        <v>N</v>
      </c>
      <c r="W27" s="112" t="str">
        <f t="shared" ref="W27:X27" si="258">IF(V27="L", "N", IF(V27="V", "L", IF(V27="N", "V", "")))</f>
        <v>V</v>
      </c>
      <c r="X27" s="79" t="str">
        <f t="shared" si="258"/>
        <v>L</v>
      </c>
      <c r="Z27" s="74" t="str">
        <f t="shared" si="4"/>
        <v>DO</v>
      </c>
      <c r="AA27" s="167">
        <f t="shared" si="229"/>
        <v>45799</v>
      </c>
      <c r="AB27" s="188" t="str">
        <f>IF($AF$2="D1",IF(VLOOKUP(MOD(AA27+12,21),tabel,3)="R","",VLOOKUP(MOD(AA27+12,21),tabel,3)),IF(Invulblad!$D$5="D2",IF(VLOOKUP(MOD(AA27+5,21),tabel,3)="R","",VLOOKUP(MOD(AA27+5,21),tabel,3)),IF(Invulblad!$D$5="D3",IF(VLOOKUP(MOD(AA27+19,21),tabel,3)="R","",VLOOKUP(MOD(AA27+19,21),tabel,3)))))</f>
        <v>L</v>
      </c>
      <c r="AC27" s="112" t="str">
        <f t="shared" ref="AC27:AD27" si="259">IF(AB27="L", "N", IF(AB27="V", "L", IF(AB27="N", "V", "")))</f>
        <v>N</v>
      </c>
      <c r="AD27" s="79" t="str">
        <f t="shared" si="259"/>
        <v>V</v>
      </c>
      <c r="AF27" s="74" t="str">
        <f t="shared" si="5"/>
        <v>ZO</v>
      </c>
      <c r="AG27" s="167">
        <f t="shared" si="231"/>
        <v>45830</v>
      </c>
      <c r="AH27" s="188" t="str">
        <f>IF($AF$2="D1",IF(VLOOKUP(MOD(AG27+12,21),tabel,3)="R","",VLOOKUP(MOD(AG27+12,21),tabel,3)),IF(Invulblad!$D$5="D2",IF(VLOOKUP(MOD(AG27+5,21),tabel,3)="R","",VLOOKUP(MOD(AG27+5,21),tabel,3)),IF(Invulblad!$D$5="D3",IF(VLOOKUP(MOD(AG27+19,21),tabel,3)="R","",VLOOKUP(MOD(AG27+19,21),tabel,3)))))</f>
        <v/>
      </c>
      <c r="AI27" s="112" t="str">
        <f t="shared" ref="AI27:AJ27" si="260">IF(AH27="L", "N", IF(AH27="V", "L", IF(AH27="N", "V", "")))</f>
        <v/>
      </c>
      <c r="AJ27" s="79" t="str">
        <f t="shared" si="260"/>
        <v/>
      </c>
      <c r="AL27" s="74" t="str">
        <f t="shared" si="6"/>
        <v>DI</v>
      </c>
      <c r="AM27" s="167">
        <f t="shared" si="233"/>
        <v>45860</v>
      </c>
      <c r="AN27" s="188" t="str">
        <f>IF($AF$2="D1",IF(VLOOKUP(MOD(AM27+12,21),tabel,3)="R","",VLOOKUP(MOD(AM27+12,21),tabel,3)),IF(Invulblad!$D$5="D2",IF(VLOOKUP(MOD(AM27+5,21),tabel,3)="R","",VLOOKUP(MOD(AM27+5,21),tabel,3)),IF(Invulblad!$D$5="D3",IF(VLOOKUP(MOD(AM27+19,21),tabel,3)="R","",VLOOKUP(MOD(AM27+19,21),tabel,3)))))</f>
        <v>L</v>
      </c>
      <c r="AO27" s="112" t="str">
        <f t="shared" ref="AO27:AP27" si="261">IF(AN27="L", "N", IF(AN27="V", "L", IF(AN27="N", "V", "")))</f>
        <v>N</v>
      </c>
      <c r="AP27" s="79" t="str">
        <f t="shared" si="261"/>
        <v>V</v>
      </c>
      <c r="AR27" s="74" t="str">
        <f t="shared" si="7"/>
        <v>VR</v>
      </c>
      <c r="AS27" s="167">
        <f t="shared" si="235"/>
        <v>45891</v>
      </c>
      <c r="AT27" s="188" t="str">
        <f>IF($AF$2="D1",IF(VLOOKUP(MOD(AS27+12,21),tabel,3)="R","",VLOOKUP(MOD(AS27+12,21),tabel,3)),IF(Invulblad!$D$5="D2",IF(VLOOKUP(MOD(AS27+5,21),tabel,3)="R","",VLOOKUP(MOD(AS27+5,21),tabel,3)),IF(Invulblad!$D$5="D3",IF(VLOOKUP(MOD(AS27+19,21),tabel,3)="R","",VLOOKUP(MOD(AS27+19,21),tabel,3)))))</f>
        <v>V</v>
      </c>
      <c r="AU27" s="112" t="str">
        <f t="shared" ref="AU27:AV27" si="262">IF(AT27="L", "N", IF(AT27="V", "L", IF(AT27="N", "V", "")))</f>
        <v>L</v>
      </c>
      <c r="AV27" s="79" t="str">
        <f t="shared" si="262"/>
        <v>N</v>
      </c>
      <c r="AX27" s="74" t="str">
        <f t="shared" si="8"/>
        <v>MA</v>
      </c>
      <c r="AY27" s="167">
        <f t="shared" si="237"/>
        <v>45922</v>
      </c>
      <c r="AZ27" s="188" t="str">
        <f>IF($AF$2="D1",IF(VLOOKUP(MOD(AY27+12,21),tabel,3)="R","",VLOOKUP(MOD(AY27+12,21),tabel,3)),IF(Invulblad!$D$5="D2",IF(VLOOKUP(MOD(AY27+5,21),tabel,3)="R","",VLOOKUP(MOD(AY27+5,21),tabel,3)),IF(Invulblad!$D$5="D3",IF(VLOOKUP(MOD(AY27+19,21),tabel,3)="R","",VLOOKUP(MOD(AY27+19,21),tabel,3)))))</f>
        <v>L</v>
      </c>
      <c r="BA27" s="112" t="str">
        <f t="shared" ref="BA27:BB27" si="263">IF(AZ27="L", "N", IF(AZ27="V", "L", IF(AZ27="N", "V", "")))</f>
        <v>N</v>
      </c>
      <c r="BB27" s="79" t="str">
        <f t="shared" si="263"/>
        <v>V</v>
      </c>
      <c r="BD27" s="74" t="str">
        <f t="shared" si="9"/>
        <v>WO</v>
      </c>
      <c r="BE27" s="167">
        <f t="shared" si="239"/>
        <v>45952</v>
      </c>
      <c r="BF27" s="188" t="str">
        <f>IF($AF$2="D1",IF(VLOOKUP(MOD(BE27+12,21),tabel,3)="R","",VLOOKUP(MOD(BE27+12,21),tabel,3)),IF(Invulblad!$D$5="D2",IF(VLOOKUP(MOD(BE27+5,21),tabel,3)="R","",VLOOKUP(MOD(BE27+5,21),tabel,3)),IF(Invulblad!$D$5="D3",IF(VLOOKUP(MOD(BE27+19,21),tabel,3)="R","",VLOOKUP(MOD(BE27+19,21),tabel,3)))))</f>
        <v>V</v>
      </c>
      <c r="BG27" s="112" t="str">
        <f t="shared" ref="BG27:BH27" si="264">IF(BF27="L", "N", IF(BF27="V", "L", IF(BF27="N", "V", "")))</f>
        <v>L</v>
      </c>
      <c r="BH27" s="79" t="str">
        <f t="shared" si="264"/>
        <v>N</v>
      </c>
      <c r="BJ27" s="74" t="str">
        <f t="shared" si="10"/>
        <v>ZA</v>
      </c>
      <c r="BK27" s="167">
        <f t="shared" si="241"/>
        <v>45983</v>
      </c>
      <c r="BL27" s="188" t="str">
        <f>IF($AF$2="D1",IF(VLOOKUP(MOD(BK27+12,21),tabel,3)="R","",VLOOKUP(MOD(BK27+12,21),tabel,3)),IF(Invulblad!$D$5="D2",IF(VLOOKUP(MOD(BK27+5,21),tabel,3)="R","",VLOOKUP(MOD(BK27+5,21),tabel,3)),IF(Invulblad!$D$5="D3",IF(VLOOKUP(MOD(BK27+19,21),tabel,3)="R","",VLOOKUP(MOD(BK27+19,21),tabel,3)))))</f>
        <v/>
      </c>
      <c r="BM27" s="112" t="str">
        <f t="shared" ref="BM27:BN27" si="265">IF(BL27="L", "N", IF(BL27="V", "L", IF(BL27="N", "V", "")))</f>
        <v/>
      </c>
      <c r="BN27" s="79" t="str">
        <f t="shared" si="265"/>
        <v/>
      </c>
      <c r="BP27" s="74" t="str">
        <f t="shared" si="11"/>
        <v>MA</v>
      </c>
      <c r="BQ27" s="167">
        <f t="shared" si="243"/>
        <v>46013</v>
      </c>
      <c r="BR27" s="188" t="str">
        <f>IF($AF$2="D1",IF(VLOOKUP(MOD(BQ27+12,21),tabel,3)="R","",VLOOKUP(MOD(BQ27+12,21),tabel,3)),IF(Invulblad!$D$5="D2",IF(VLOOKUP(MOD(BQ27+5,21),tabel,3)="R","",VLOOKUP(MOD(BQ27+5,21),tabel,3)),IF(Invulblad!$D$5="D3",IF(VLOOKUP(MOD(BQ27+19,21),tabel,3)="R","",VLOOKUP(MOD(BQ27+19,21),tabel,3)))))</f>
        <v>V</v>
      </c>
      <c r="BS27" s="112" t="str">
        <f t="shared" ref="BS27:BT27" si="266">IF(BR27="L", "N", IF(BR27="V", "L", IF(BR27="N", "V", "")))</f>
        <v>L</v>
      </c>
      <c r="BT27" s="79" t="str">
        <f t="shared" si="266"/>
        <v>N</v>
      </c>
    </row>
    <row r="28" spans="2:72" ht="14.1" customHeight="1" x14ac:dyDescent="0.2">
      <c r="B28" s="74" t="str">
        <f t="shared" si="0"/>
        <v>DO</v>
      </c>
      <c r="C28" s="167">
        <f t="shared" si="35"/>
        <v>45680</v>
      </c>
      <c r="D28" s="188" t="str">
        <f>IF($AF$2="D1",IF(VLOOKUP(MOD(C28+12,21),tabel,3)="R","",VLOOKUP(MOD(C28+12,21),tabel,3)),IF(Invulblad!$D$5="D2",IF(VLOOKUP(MOD(C28+5,21),tabel,3)="R","",VLOOKUP(MOD(C28+5,21),tabel,3)),IF(Invulblad!$D$5="D3",IF(VLOOKUP(MOD(C28+19,21),tabel,3)="R","",VLOOKUP(MOD(C28+19,21),tabel,3)))))</f>
        <v>V</v>
      </c>
      <c r="E28" s="112" t="str">
        <f t="shared" si="12"/>
        <v>L</v>
      </c>
      <c r="F28" s="79" t="str">
        <f t="shared" si="12"/>
        <v>N</v>
      </c>
      <c r="G28" s="77"/>
      <c r="H28" s="74" t="str">
        <f t="shared" si="1"/>
        <v>ZO</v>
      </c>
      <c r="I28" s="167">
        <f t="shared" si="223"/>
        <v>45711</v>
      </c>
      <c r="J28" s="188" t="str">
        <f>IF($AF$2="D1",IF(VLOOKUP(MOD(I28+12,21),tabel,3)="R","",VLOOKUP(MOD(I28+12,21),tabel,3)),IF(Invulblad!$D$5="D2",IF(VLOOKUP(MOD(I28+5,21),tabel,3)="R","",VLOOKUP(MOD(I28+5,21),tabel,3)),IF(Invulblad!$D$5="D3",IF(VLOOKUP(MOD(I28+19,21),tabel,3)="R","",VLOOKUP(MOD(I28+19,21),tabel,3)))))</f>
        <v/>
      </c>
      <c r="K28" s="112" t="str">
        <f t="shared" ref="K28:L28" si="267">IF(J28="L", "N", IF(J28="V", "L", IF(J28="N", "V", "")))</f>
        <v/>
      </c>
      <c r="L28" s="79" t="str">
        <f t="shared" si="267"/>
        <v/>
      </c>
      <c r="N28" s="74" t="str">
        <f t="shared" si="2"/>
        <v>ZO</v>
      </c>
      <c r="O28" s="167">
        <f t="shared" si="225"/>
        <v>45739</v>
      </c>
      <c r="P28" s="188" t="str">
        <f>IF($AF$2="D1",IF(VLOOKUP(MOD(O28+12,21),tabel,3)="R","",VLOOKUP(MOD(O28+12,21),tabel,3)),IF(Invulblad!$D$5="D2",IF(VLOOKUP(MOD(O28+5,21),tabel,3)="R","",VLOOKUP(MOD(O28+5,21),tabel,3)),IF(Invulblad!$D$5="D3",IF(VLOOKUP(MOD(O28+19,21),tabel,3)="R","",VLOOKUP(MOD(O28+19,21),tabel,3)))))</f>
        <v/>
      </c>
      <c r="Q28" s="112" t="str">
        <f t="shared" ref="Q28:R28" si="268">IF(P28="L", "N", IF(P28="V", "L", IF(P28="N", "V", "")))</f>
        <v/>
      </c>
      <c r="R28" s="79" t="str">
        <f t="shared" si="268"/>
        <v/>
      </c>
      <c r="T28" s="74" t="str">
        <f t="shared" si="3"/>
        <v>WO</v>
      </c>
      <c r="U28" s="167">
        <f t="shared" si="227"/>
        <v>45770</v>
      </c>
      <c r="V28" s="188" t="str">
        <f>IF($AF$2="D1",IF(VLOOKUP(MOD(U28+12,21),tabel,3)="R","",VLOOKUP(MOD(U28+12,21),tabel,3)),IF(Invulblad!$D$5="D2",IF(VLOOKUP(MOD(U28+5,21),tabel,3)="R","",VLOOKUP(MOD(U28+5,21),tabel,3)),IF(Invulblad!$D$5="D3",IF(VLOOKUP(MOD(U28+19,21),tabel,3)="R","",VLOOKUP(MOD(U28+19,21),tabel,3)))))</f>
        <v>N</v>
      </c>
      <c r="W28" s="112" t="str">
        <f t="shared" ref="W28:X28" si="269">IF(V28="L", "N", IF(V28="V", "L", IF(V28="N", "V", "")))</f>
        <v>V</v>
      </c>
      <c r="X28" s="79" t="str">
        <f t="shared" si="269"/>
        <v>L</v>
      </c>
      <c r="Z28" s="74" t="str">
        <f t="shared" si="4"/>
        <v>VR</v>
      </c>
      <c r="AA28" s="167">
        <f t="shared" si="229"/>
        <v>45800</v>
      </c>
      <c r="AB28" s="188" t="str">
        <f>IF($AF$2="D1",IF(VLOOKUP(MOD(AA28+12,21),tabel,3)="R","",VLOOKUP(MOD(AA28+12,21),tabel,3)),IF(Invulblad!$D$5="D2",IF(VLOOKUP(MOD(AA28+5,21),tabel,3)="R","",VLOOKUP(MOD(AA28+5,21),tabel,3)),IF(Invulblad!$D$5="D3",IF(VLOOKUP(MOD(AA28+19,21),tabel,3)="R","",VLOOKUP(MOD(AA28+19,21),tabel,3)))))</f>
        <v>L</v>
      </c>
      <c r="AC28" s="112" t="str">
        <f t="shared" ref="AC28:AD28" si="270">IF(AB28="L", "N", IF(AB28="V", "L", IF(AB28="N", "V", "")))</f>
        <v>N</v>
      </c>
      <c r="AD28" s="79" t="str">
        <f t="shared" si="270"/>
        <v>V</v>
      </c>
      <c r="AF28" s="74" t="str">
        <f t="shared" si="5"/>
        <v>MA</v>
      </c>
      <c r="AG28" s="167">
        <f t="shared" si="231"/>
        <v>45831</v>
      </c>
      <c r="AH28" s="188" t="str">
        <f>IF($AF$2="D1",IF(VLOOKUP(MOD(AG28+12,21),tabel,3)="R","",VLOOKUP(MOD(AG28+12,21),tabel,3)),IF(Invulblad!$D$5="D2",IF(VLOOKUP(MOD(AG28+5,21),tabel,3)="R","",VLOOKUP(MOD(AG28+5,21),tabel,3)),IF(Invulblad!$D$5="D3",IF(VLOOKUP(MOD(AG28+19,21),tabel,3)="R","",VLOOKUP(MOD(AG28+19,21),tabel,3)))))</f>
        <v>N</v>
      </c>
      <c r="AI28" s="112" t="str">
        <f t="shared" ref="AI28:AJ28" si="271">IF(AH28="L", "N", IF(AH28="V", "L", IF(AH28="N", "V", "")))</f>
        <v>V</v>
      </c>
      <c r="AJ28" s="79" t="str">
        <f t="shared" si="271"/>
        <v>L</v>
      </c>
      <c r="AL28" s="74" t="str">
        <f t="shared" si="6"/>
        <v>WO</v>
      </c>
      <c r="AM28" s="167">
        <f t="shared" si="233"/>
        <v>45861</v>
      </c>
      <c r="AN28" s="188" t="str">
        <f>IF($AF$2="D1",IF(VLOOKUP(MOD(AM28+12,21),tabel,3)="R","",VLOOKUP(MOD(AM28+12,21),tabel,3)),IF(Invulblad!$D$5="D2",IF(VLOOKUP(MOD(AM28+5,21),tabel,3)="R","",VLOOKUP(MOD(AM28+5,21),tabel,3)),IF(Invulblad!$D$5="D3",IF(VLOOKUP(MOD(AM28+19,21),tabel,3)="R","",VLOOKUP(MOD(AM28+19,21),tabel,3)))))</f>
        <v>L</v>
      </c>
      <c r="AO28" s="112" t="str">
        <f t="shared" ref="AO28:AP28" si="272">IF(AN28="L", "N", IF(AN28="V", "L", IF(AN28="N", "V", "")))</f>
        <v>N</v>
      </c>
      <c r="AP28" s="79" t="str">
        <f t="shared" si="272"/>
        <v>V</v>
      </c>
      <c r="AR28" s="74" t="str">
        <f t="shared" si="7"/>
        <v>ZA</v>
      </c>
      <c r="AS28" s="167">
        <f t="shared" si="235"/>
        <v>45892</v>
      </c>
      <c r="AT28" s="188" t="str">
        <f>IF($AF$2="D1",IF(VLOOKUP(MOD(AS28+12,21),tabel,3)="R","",VLOOKUP(MOD(AS28+12,21),tabel,3)),IF(Invulblad!$D$5="D2",IF(VLOOKUP(MOD(AS28+5,21),tabel,3)="R","",VLOOKUP(MOD(AS28+5,21),tabel,3)),IF(Invulblad!$D$5="D3",IF(VLOOKUP(MOD(AS28+19,21),tabel,3)="R","",VLOOKUP(MOD(AS28+19,21),tabel,3)))))</f>
        <v/>
      </c>
      <c r="AU28" s="112" t="str">
        <f t="shared" ref="AU28:AV28" si="273">IF(AT28="L", "N", IF(AT28="V", "L", IF(AT28="N", "V", "")))</f>
        <v/>
      </c>
      <c r="AV28" s="79" t="str">
        <f t="shared" si="273"/>
        <v/>
      </c>
      <c r="AX28" s="74" t="str">
        <f t="shared" si="8"/>
        <v>DI</v>
      </c>
      <c r="AY28" s="167">
        <f t="shared" si="237"/>
        <v>45923</v>
      </c>
      <c r="AZ28" s="188" t="str">
        <f>IF($AF$2="D1",IF(VLOOKUP(MOD(AY28+12,21),tabel,3)="R","",VLOOKUP(MOD(AY28+12,21),tabel,3)),IF(Invulblad!$D$5="D2",IF(VLOOKUP(MOD(AY28+5,21),tabel,3)="R","",VLOOKUP(MOD(AY28+5,21),tabel,3)),IF(Invulblad!$D$5="D3",IF(VLOOKUP(MOD(AY28+19,21),tabel,3)="R","",VLOOKUP(MOD(AY28+19,21),tabel,3)))))</f>
        <v>L</v>
      </c>
      <c r="BA28" s="112" t="str">
        <f t="shared" ref="BA28:BB28" si="274">IF(AZ28="L", "N", IF(AZ28="V", "L", IF(AZ28="N", "V", "")))</f>
        <v>N</v>
      </c>
      <c r="BB28" s="79" t="str">
        <f t="shared" si="274"/>
        <v>V</v>
      </c>
      <c r="BD28" s="74" t="str">
        <f t="shared" si="9"/>
        <v>DO</v>
      </c>
      <c r="BE28" s="167">
        <f t="shared" si="239"/>
        <v>45953</v>
      </c>
      <c r="BF28" s="188" t="str">
        <f>IF($AF$2="D1",IF(VLOOKUP(MOD(BE28+12,21),tabel,3)="R","",VLOOKUP(MOD(BE28+12,21),tabel,3)),IF(Invulblad!$D$5="D2",IF(VLOOKUP(MOD(BE28+5,21),tabel,3)="R","",VLOOKUP(MOD(BE28+5,21),tabel,3)),IF(Invulblad!$D$5="D3",IF(VLOOKUP(MOD(BE28+19,21),tabel,3)="R","",VLOOKUP(MOD(BE28+19,21),tabel,3)))))</f>
        <v>V</v>
      </c>
      <c r="BG28" s="112" t="str">
        <f t="shared" ref="BG28:BH28" si="275">IF(BF28="L", "N", IF(BF28="V", "L", IF(BF28="N", "V", "")))</f>
        <v>L</v>
      </c>
      <c r="BH28" s="79" t="str">
        <f t="shared" si="275"/>
        <v>N</v>
      </c>
      <c r="BJ28" s="74" t="str">
        <f t="shared" si="10"/>
        <v>ZO</v>
      </c>
      <c r="BK28" s="167">
        <f t="shared" si="241"/>
        <v>45984</v>
      </c>
      <c r="BL28" s="188" t="str">
        <f>IF($AF$2="D1",IF(VLOOKUP(MOD(BK28+12,21),tabel,3)="R","",VLOOKUP(MOD(BK28+12,21),tabel,3)),IF(Invulblad!$D$5="D2",IF(VLOOKUP(MOD(BK28+5,21),tabel,3)="R","",VLOOKUP(MOD(BK28+5,21),tabel,3)),IF(Invulblad!$D$5="D3",IF(VLOOKUP(MOD(BK28+19,21),tabel,3)="R","",VLOOKUP(MOD(BK28+19,21),tabel,3)))))</f>
        <v/>
      </c>
      <c r="BM28" s="112" t="str">
        <f t="shared" ref="BM28:BN28" si="276">IF(BL28="L", "N", IF(BL28="V", "L", IF(BL28="N", "V", "")))</f>
        <v/>
      </c>
      <c r="BN28" s="79" t="str">
        <f t="shared" si="276"/>
        <v/>
      </c>
      <c r="BP28" s="74" t="str">
        <f t="shared" si="11"/>
        <v>DI</v>
      </c>
      <c r="BQ28" s="167">
        <f t="shared" si="243"/>
        <v>46014</v>
      </c>
      <c r="BR28" s="188" t="str">
        <f>IF($AF$2="D1",IF(VLOOKUP(MOD(BQ28+12,21),tabel,3)="R","",VLOOKUP(MOD(BQ28+12,21),tabel,3)),IF(Invulblad!$D$5="D2",IF(VLOOKUP(MOD(BQ28+5,21),tabel,3)="R","",VLOOKUP(MOD(BQ28+5,21),tabel,3)),IF(Invulblad!$D$5="D3",IF(VLOOKUP(MOD(BQ28+19,21),tabel,3)="R","",VLOOKUP(MOD(BQ28+19,21),tabel,3)))))</f>
        <v>V</v>
      </c>
      <c r="BS28" s="112" t="str">
        <f t="shared" ref="BS28:BT28" si="277">IF(BR28="L", "N", IF(BR28="V", "L", IF(BR28="N", "V", "")))</f>
        <v>L</v>
      </c>
      <c r="BT28" s="79" t="str">
        <f t="shared" si="277"/>
        <v>N</v>
      </c>
    </row>
    <row r="29" spans="2:72" ht="14.1" customHeight="1" x14ac:dyDescent="0.2">
      <c r="B29" s="74" t="str">
        <f t="shared" si="0"/>
        <v>VR</v>
      </c>
      <c r="C29" s="167">
        <f t="shared" si="35"/>
        <v>45681</v>
      </c>
      <c r="D29" s="188" t="str">
        <f>IF($AF$2="D1",IF(VLOOKUP(MOD(C29+12,21),tabel,3)="R","",VLOOKUP(MOD(C29+12,21),tabel,3)),IF(Invulblad!$D$5="D2",IF(VLOOKUP(MOD(C29+5,21),tabel,3)="R","",VLOOKUP(MOD(C29+5,21),tabel,3)),IF(Invulblad!$D$5="D3",IF(VLOOKUP(MOD(C29+19,21),tabel,3)="R","",VLOOKUP(MOD(C29+19,21),tabel,3)))))</f>
        <v>V</v>
      </c>
      <c r="E29" s="112" t="str">
        <f t="shared" si="12"/>
        <v>L</v>
      </c>
      <c r="F29" s="79" t="str">
        <f t="shared" si="12"/>
        <v>N</v>
      </c>
      <c r="G29" s="77"/>
      <c r="H29" s="74" t="str">
        <f t="shared" si="1"/>
        <v>MA</v>
      </c>
      <c r="I29" s="167">
        <f t="shared" si="223"/>
        <v>45712</v>
      </c>
      <c r="J29" s="188" t="str">
        <f>IF($AF$2="D1",IF(VLOOKUP(MOD(I29+12,21),tabel,3)="R","",VLOOKUP(MOD(I29+12,21),tabel,3)),IF(Invulblad!$D$5="D2",IF(VLOOKUP(MOD(I29+5,21),tabel,3)="R","",VLOOKUP(MOD(I29+5,21),tabel,3)),IF(Invulblad!$D$5="D3",IF(VLOOKUP(MOD(I29+19,21),tabel,3)="R","",VLOOKUP(MOD(I29+19,21),tabel,3)))))</f>
        <v>L</v>
      </c>
      <c r="K29" s="112" t="str">
        <f t="shared" ref="K29:L29" si="278">IF(J29="L", "N", IF(J29="V", "L", IF(J29="N", "V", "")))</f>
        <v>N</v>
      </c>
      <c r="L29" s="79" t="str">
        <f t="shared" si="278"/>
        <v>V</v>
      </c>
      <c r="N29" s="74" t="str">
        <f t="shared" si="2"/>
        <v>MA</v>
      </c>
      <c r="O29" s="167">
        <f t="shared" si="225"/>
        <v>45740</v>
      </c>
      <c r="P29" s="188" t="str">
        <f>IF($AF$2="D1",IF(VLOOKUP(MOD(O29+12,21),tabel,3)="R","",VLOOKUP(MOD(O29+12,21),tabel,3)),IF(Invulblad!$D$5="D2",IF(VLOOKUP(MOD(O29+5,21),tabel,3)="R","",VLOOKUP(MOD(O29+5,21),tabel,3)),IF(Invulblad!$D$5="D3",IF(VLOOKUP(MOD(O29+19,21),tabel,3)="R","",VLOOKUP(MOD(O29+19,21),tabel,3)))))</f>
        <v>V</v>
      </c>
      <c r="Q29" s="112" t="str">
        <f t="shared" ref="Q29:R29" si="279">IF(P29="L", "N", IF(P29="V", "L", IF(P29="N", "V", "")))</f>
        <v>L</v>
      </c>
      <c r="R29" s="79" t="str">
        <f t="shared" si="279"/>
        <v>N</v>
      </c>
      <c r="T29" s="74" t="str">
        <f t="shared" si="3"/>
        <v>DO</v>
      </c>
      <c r="U29" s="167">
        <f t="shared" si="227"/>
        <v>45771</v>
      </c>
      <c r="V29" s="188" t="str">
        <f>IF($AF$2="D1",IF(VLOOKUP(MOD(U29+12,21),tabel,3)="R","",VLOOKUP(MOD(U29+12,21),tabel,3)),IF(Invulblad!$D$5="D2",IF(VLOOKUP(MOD(U29+5,21),tabel,3)="R","",VLOOKUP(MOD(U29+5,21),tabel,3)),IF(Invulblad!$D$5="D3",IF(VLOOKUP(MOD(U29+19,21),tabel,3)="R","",VLOOKUP(MOD(U29+19,21),tabel,3)))))</f>
        <v>N</v>
      </c>
      <c r="W29" s="112" t="str">
        <f t="shared" ref="W29:X29" si="280">IF(V29="L", "N", IF(V29="V", "L", IF(V29="N", "V", "")))</f>
        <v>V</v>
      </c>
      <c r="X29" s="79" t="str">
        <f t="shared" si="280"/>
        <v>L</v>
      </c>
      <c r="Z29" s="74" t="str">
        <f t="shared" si="4"/>
        <v>ZA</v>
      </c>
      <c r="AA29" s="167">
        <f t="shared" si="229"/>
        <v>45801</v>
      </c>
      <c r="AB29" s="188" t="str">
        <f>IF($AF$2="D1",IF(VLOOKUP(MOD(AA29+12,21),tabel,3)="R","",VLOOKUP(MOD(AA29+12,21),tabel,3)),IF(Invulblad!$D$5="D2",IF(VLOOKUP(MOD(AA29+5,21),tabel,3)="R","",VLOOKUP(MOD(AA29+5,21),tabel,3)),IF(Invulblad!$D$5="D3",IF(VLOOKUP(MOD(AA29+19,21),tabel,3)="R","",VLOOKUP(MOD(AA29+19,21),tabel,3)))))</f>
        <v/>
      </c>
      <c r="AC29" s="112" t="str">
        <f t="shared" ref="AC29:AD29" si="281">IF(AB29="L", "N", IF(AB29="V", "L", IF(AB29="N", "V", "")))</f>
        <v/>
      </c>
      <c r="AD29" s="79" t="str">
        <f t="shared" si="281"/>
        <v/>
      </c>
      <c r="AF29" s="74" t="str">
        <f t="shared" si="5"/>
        <v>DI</v>
      </c>
      <c r="AG29" s="167">
        <f t="shared" si="231"/>
        <v>45832</v>
      </c>
      <c r="AH29" s="188" t="str">
        <f>IF($AF$2="D1",IF(VLOOKUP(MOD(AG29+12,21),tabel,3)="R","",VLOOKUP(MOD(AG29+12,21),tabel,3)),IF(Invulblad!$D$5="D2",IF(VLOOKUP(MOD(AG29+5,21),tabel,3)="R","",VLOOKUP(MOD(AG29+5,21),tabel,3)),IF(Invulblad!$D$5="D3",IF(VLOOKUP(MOD(AG29+19,21),tabel,3)="R","",VLOOKUP(MOD(AG29+19,21),tabel,3)))))</f>
        <v>N</v>
      </c>
      <c r="AI29" s="112" t="str">
        <f t="shared" ref="AI29:AJ29" si="282">IF(AH29="L", "N", IF(AH29="V", "L", IF(AH29="N", "V", "")))</f>
        <v>V</v>
      </c>
      <c r="AJ29" s="79" t="str">
        <f t="shared" si="282"/>
        <v>L</v>
      </c>
      <c r="AL29" s="74" t="str">
        <f t="shared" si="6"/>
        <v>DO</v>
      </c>
      <c r="AM29" s="167">
        <f t="shared" si="233"/>
        <v>45862</v>
      </c>
      <c r="AN29" s="188" t="str">
        <f>IF($AF$2="D1",IF(VLOOKUP(MOD(AM29+12,21),tabel,3)="R","",VLOOKUP(MOD(AM29+12,21),tabel,3)),IF(Invulblad!$D$5="D2",IF(VLOOKUP(MOD(AM29+5,21),tabel,3)="R","",VLOOKUP(MOD(AM29+5,21),tabel,3)),IF(Invulblad!$D$5="D3",IF(VLOOKUP(MOD(AM29+19,21),tabel,3)="R","",VLOOKUP(MOD(AM29+19,21),tabel,3)))))</f>
        <v>L</v>
      </c>
      <c r="AO29" s="112" t="str">
        <f t="shared" ref="AO29:AP29" si="283">IF(AN29="L", "N", IF(AN29="V", "L", IF(AN29="N", "V", "")))</f>
        <v>N</v>
      </c>
      <c r="AP29" s="79" t="str">
        <f t="shared" si="283"/>
        <v>V</v>
      </c>
      <c r="AR29" s="74" t="str">
        <f t="shared" si="7"/>
        <v>ZO</v>
      </c>
      <c r="AS29" s="167">
        <f t="shared" si="235"/>
        <v>45893</v>
      </c>
      <c r="AT29" s="188" t="str">
        <f>IF($AF$2="D1",IF(VLOOKUP(MOD(AS29+12,21),tabel,3)="R","",VLOOKUP(MOD(AS29+12,21),tabel,3)),IF(Invulblad!$D$5="D2",IF(VLOOKUP(MOD(AS29+5,21),tabel,3)="R","",VLOOKUP(MOD(AS29+5,21),tabel,3)),IF(Invulblad!$D$5="D3",IF(VLOOKUP(MOD(AS29+19,21),tabel,3)="R","",VLOOKUP(MOD(AS29+19,21),tabel,3)))))</f>
        <v/>
      </c>
      <c r="AU29" s="112" t="str">
        <f t="shared" ref="AU29:AV29" si="284">IF(AT29="L", "N", IF(AT29="V", "L", IF(AT29="N", "V", "")))</f>
        <v/>
      </c>
      <c r="AV29" s="79" t="str">
        <f t="shared" si="284"/>
        <v/>
      </c>
      <c r="AX29" s="74" t="str">
        <f t="shared" si="8"/>
        <v>WO</v>
      </c>
      <c r="AY29" s="167">
        <f t="shared" si="237"/>
        <v>45924</v>
      </c>
      <c r="AZ29" s="188" t="str">
        <f>IF($AF$2="D1",IF(VLOOKUP(MOD(AY29+12,21),tabel,3)="R","",VLOOKUP(MOD(AY29+12,21),tabel,3)),IF(Invulblad!$D$5="D2",IF(VLOOKUP(MOD(AY29+5,21),tabel,3)="R","",VLOOKUP(MOD(AY29+5,21),tabel,3)),IF(Invulblad!$D$5="D3",IF(VLOOKUP(MOD(AY29+19,21),tabel,3)="R","",VLOOKUP(MOD(AY29+19,21),tabel,3)))))</f>
        <v>L</v>
      </c>
      <c r="BA29" s="112" t="str">
        <f t="shared" ref="BA29:BB29" si="285">IF(AZ29="L", "N", IF(AZ29="V", "L", IF(AZ29="N", "V", "")))</f>
        <v>N</v>
      </c>
      <c r="BB29" s="79" t="str">
        <f t="shared" si="285"/>
        <v>V</v>
      </c>
      <c r="BD29" s="74" t="str">
        <f t="shared" si="9"/>
        <v>VR</v>
      </c>
      <c r="BE29" s="167">
        <f t="shared" si="239"/>
        <v>45954</v>
      </c>
      <c r="BF29" s="188" t="str">
        <f>IF($AF$2="D1",IF(VLOOKUP(MOD(BE29+12,21),tabel,3)="R","",VLOOKUP(MOD(BE29+12,21),tabel,3)),IF(Invulblad!$D$5="D2",IF(VLOOKUP(MOD(BE29+5,21),tabel,3)="R","",VLOOKUP(MOD(BE29+5,21),tabel,3)),IF(Invulblad!$D$5="D3",IF(VLOOKUP(MOD(BE29+19,21),tabel,3)="R","",VLOOKUP(MOD(BE29+19,21),tabel,3)))))</f>
        <v>V</v>
      </c>
      <c r="BG29" s="112" t="str">
        <f t="shared" ref="BG29:BH29" si="286">IF(BF29="L", "N", IF(BF29="V", "L", IF(BF29="N", "V", "")))</f>
        <v>L</v>
      </c>
      <c r="BH29" s="79" t="str">
        <f t="shared" si="286"/>
        <v>N</v>
      </c>
      <c r="BJ29" s="74" t="str">
        <f t="shared" si="10"/>
        <v>MA</v>
      </c>
      <c r="BK29" s="167">
        <f t="shared" si="241"/>
        <v>45985</v>
      </c>
      <c r="BL29" s="188" t="str">
        <f>IF($AF$2="D1",IF(VLOOKUP(MOD(BK29+12,21),tabel,3)="R","",VLOOKUP(MOD(BK29+12,21),tabel,3)),IF(Invulblad!$D$5="D2",IF(VLOOKUP(MOD(BK29+5,21),tabel,3)="R","",VLOOKUP(MOD(BK29+5,21),tabel,3)),IF(Invulblad!$D$5="D3",IF(VLOOKUP(MOD(BK29+19,21),tabel,3)="R","",VLOOKUP(MOD(BK29+19,21),tabel,3)))))</f>
        <v>L</v>
      </c>
      <c r="BM29" s="112" t="str">
        <f t="shared" ref="BM29:BN29" si="287">IF(BL29="L", "N", IF(BL29="V", "L", IF(BL29="N", "V", "")))</f>
        <v>N</v>
      </c>
      <c r="BN29" s="79" t="str">
        <f t="shared" si="287"/>
        <v>V</v>
      </c>
      <c r="BP29" s="74" t="str">
        <f t="shared" si="11"/>
        <v>WO</v>
      </c>
      <c r="BQ29" s="167">
        <f t="shared" si="243"/>
        <v>46015</v>
      </c>
      <c r="BR29" s="188" t="str">
        <f>IF($AF$2="D1",IF(VLOOKUP(MOD(BQ29+12,21),tabel,3)="R","",VLOOKUP(MOD(BQ29+12,21),tabel,3)),IF(Invulblad!$D$5="D2",IF(VLOOKUP(MOD(BQ29+5,21),tabel,3)="R","",VLOOKUP(MOD(BQ29+5,21),tabel,3)),IF(Invulblad!$D$5="D3",IF(VLOOKUP(MOD(BQ29+19,21),tabel,3)="R","",VLOOKUP(MOD(BQ29+19,21),tabel,3)))))</f>
        <v>V</v>
      </c>
      <c r="BS29" s="112" t="str">
        <f t="shared" ref="BS29:BT29" si="288">IF(BR29="L", "N", IF(BR29="V", "L", IF(BR29="N", "V", "")))</f>
        <v>L</v>
      </c>
      <c r="BT29" s="79" t="str">
        <f t="shared" si="288"/>
        <v>N</v>
      </c>
    </row>
    <row r="30" spans="2:72" ht="14.1" customHeight="1" x14ac:dyDescent="0.2">
      <c r="B30" s="74" t="str">
        <f t="shared" si="0"/>
        <v>ZA</v>
      </c>
      <c r="C30" s="167">
        <f t="shared" si="35"/>
        <v>45682</v>
      </c>
      <c r="D30" s="188" t="str">
        <f>IF($AF$2="D1",IF(VLOOKUP(MOD(C30+12,21),tabel,3)="R","",VLOOKUP(MOD(C30+12,21),tabel,3)),IF(Invulblad!$D$5="D2",IF(VLOOKUP(MOD(C30+5,21),tabel,3)="R","",VLOOKUP(MOD(C30+5,21),tabel,3)),IF(Invulblad!$D$5="D3",IF(VLOOKUP(MOD(C30+19,21),tabel,3)="R","",VLOOKUP(MOD(C30+19,21),tabel,3)))))</f>
        <v/>
      </c>
      <c r="E30" s="112" t="str">
        <f t="shared" si="12"/>
        <v/>
      </c>
      <c r="F30" s="79" t="str">
        <f t="shared" si="12"/>
        <v/>
      </c>
      <c r="G30" s="77"/>
      <c r="H30" s="74" t="str">
        <f t="shared" si="1"/>
        <v>DI</v>
      </c>
      <c r="I30" s="167">
        <f t="shared" si="223"/>
        <v>45713</v>
      </c>
      <c r="J30" s="188" t="str">
        <f>IF($AF$2="D1",IF(VLOOKUP(MOD(I30+12,21),tabel,3)="R","",VLOOKUP(MOD(I30+12,21),tabel,3)),IF(Invulblad!$D$5="D2",IF(VLOOKUP(MOD(I30+5,21),tabel,3)="R","",VLOOKUP(MOD(I30+5,21),tabel,3)),IF(Invulblad!$D$5="D3",IF(VLOOKUP(MOD(I30+19,21),tabel,3)="R","",VLOOKUP(MOD(I30+19,21),tabel,3)))))</f>
        <v>L</v>
      </c>
      <c r="K30" s="112" t="str">
        <f t="shared" ref="K30:L30" si="289">IF(J30="L", "N", IF(J30="V", "L", IF(J30="N", "V", "")))</f>
        <v>N</v>
      </c>
      <c r="L30" s="79" t="str">
        <f t="shared" si="289"/>
        <v>V</v>
      </c>
      <c r="N30" s="74" t="str">
        <f t="shared" si="2"/>
        <v>DI</v>
      </c>
      <c r="O30" s="167">
        <f t="shared" si="225"/>
        <v>45741</v>
      </c>
      <c r="P30" s="188" t="str">
        <f>IF($AF$2="D1",IF(VLOOKUP(MOD(O30+12,21),tabel,3)="R","",VLOOKUP(MOD(O30+12,21),tabel,3)),IF(Invulblad!$D$5="D2",IF(VLOOKUP(MOD(O30+5,21),tabel,3)="R","",VLOOKUP(MOD(O30+5,21),tabel,3)),IF(Invulblad!$D$5="D3",IF(VLOOKUP(MOD(O30+19,21),tabel,3)="R","",VLOOKUP(MOD(O30+19,21),tabel,3)))))</f>
        <v>V</v>
      </c>
      <c r="Q30" s="112" t="str">
        <f t="shared" ref="Q30:R30" si="290">IF(P30="L", "N", IF(P30="V", "L", IF(P30="N", "V", "")))</f>
        <v>L</v>
      </c>
      <c r="R30" s="79" t="str">
        <f t="shared" si="290"/>
        <v>N</v>
      </c>
      <c r="T30" s="74" t="str">
        <f t="shared" si="3"/>
        <v>VR</v>
      </c>
      <c r="U30" s="167">
        <f t="shared" si="227"/>
        <v>45772</v>
      </c>
      <c r="V30" s="188" t="str">
        <f>IF($AF$2="D1",IF(VLOOKUP(MOD(U30+12,21),tabel,3)="R","",VLOOKUP(MOD(U30+12,21),tabel,3)),IF(Invulblad!$D$5="D2",IF(VLOOKUP(MOD(U30+5,21),tabel,3)="R","",VLOOKUP(MOD(U30+5,21),tabel,3)),IF(Invulblad!$D$5="D3",IF(VLOOKUP(MOD(U30+19,21),tabel,3)="R","",VLOOKUP(MOD(U30+19,21),tabel,3)))))</f>
        <v>N</v>
      </c>
      <c r="W30" s="112" t="str">
        <f t="shared" ref="W30:X30" si="291">IF(V30="L", "N", IF(V30="V", "L", IF(V30="N", "V", "")))</f>
        <v>V</v>
      </c>
      <c r="X30" s="79" t="str">
        <f t="shared" si="291"/>
        <v>L</v>
      </c>
      <c r="Z30" s="74" t="str">
        <f t="shared" si="4"/>
        <v>ZO</v>
      </c>
      <c r="AA30" s="167">
        <f t="shared" si="229"/>
        <v>45802</v>
      </c>
      <c r="AB30" s="188" t="str">
        <f>IF($AF$2="D1",IF(VLOOKUP(MOD(AA30+12,21),tabel,3)="R","",VLOOKUP(MOD(AA30+12,21),tabel,3)),IF(Invulblad!$D$5="D2",IF(VLOOKUP(MOD(AA30+5,21),tabel,3)="R","",VLOOKUP(MOD(AA30+5,21),tabel,3)),IF(Invulblad!$D$5="D3",IF(VLOOKUP(MOD(AA30+19,21),tabel,3)="R","",VLOOKUP(MOD(AA30+19,21),tabel,3)))))</f>
        <v/>
      </c>
      <c r="AC30" s="112" t="str">
        <f t="shared" ref="AC30:AD30" si="292">IF(AB30="L", "N", IF(AB30="V", "L", IF(AB30="N", "V", "")))</f>
        <v/>
      </c>
      <c r="AD30" s="79" t="str">
        <f t="shared" si="292"/>
        <v/>
      </c>
      <c r="AF30" s="74" t="str">
        <f t="shared" si="5"/>
        <v>WO</v>
      </c>
      <c r="AG30" s="167">
        <f t="shared" si="231"/>
        <v>45833</v>
      </c>
      <c r="AH30" s="188" t="str">
        <f>IF($AF$2="D1",IF(VLOOKUP(MOD(AG30+12,21),tabel,3)="R","",VLOOKUP(MOD(AG30+12,21),tabel,3)),IF(Invulblad!$D$5="D2",IF(VLOOKUP(MOD(AG30+5,21),tabel,3)="R","",VLOOKUP(MOD(AG30+5,21),tabel,3)),IF(Invulblad!$D$5="D3",IF(VLOOKUP(MOD(AG30+19,21),tabel,3)="R","",VLOOKUP(MOD(AG30+19,21),tabel,3)))))</f>
        <v>N</v>
      </c>
      <c r="AI30" s="112" t="str">
        <f t="shared" ref="AI30:AJ30" si="293">IF(AH30="L", "N", IF(AH30="V", "L", IF(AH30="N", "V", "")))</f>
        <v>V</v>
      </c>
      <c r="AJ30" s="79" t="str">
        <f t="shared" si="293"/>
        <v>L</v>
      </c>
      <c r="AL30" s="74" t="str">
        <f t="shared" si="6"/>
        <v>VR</v>
      </c>
      <c r="AM30" s="167">
        <f t="shared" si="233"/>
        <v>45863</v>
      </c>
      <c r="AN30" s="188" t="str">
        <f>IF($AF$2="D1",IF(VLOOKUP(MOD(AM30+12,21),tabel,3)="R","",VLOOKUP(MOD(AM30+12,21),tabel,3)),IF(Invulblad!$D$5="D2",IF(VLOOKUP(MOD(AM30+5,21),tabel,3)="R","",VLOOKUP(MOD(AM30+5,21),tabel,3)),IF(Invulblad!$D$5="D3",IF(VLOOKUP(MOD(AM30+19,21),tabel,3)="R","",VLOOKUP(MOD(AM30+19,21),tabel,3)))))</f>
        <v>L</v>
      </c>
      <c r="AO30" s="112" t="str">
        <f t="shared" ref="AO30:AP30" si="294">IF(AN30="L", "N", IF(AN30="V", "L", IF(AN30="N", "V", "")))</f>
        <v>N</v>
      </c>
      <c r="AP30" s="79" t="str">
        <f t="shared" si="294"/>
        <v>V</v>
      </c>
      <c r="AR30" s="74" t="str">
        <f t="shared" si="7"/>
        <v>MA</v>
      </c>
      <c r="AS30" s="167">
        <f t="shared" si="235"/>
        <v>45894</v>
      </c>
      <c r="AT30" s="188" t="str">
        <f>IF($AF$2="D1",IF(VLOOKUP(MOD(AS30+12,21),tabel,3)="R","",VLOOKUP(MOD(AS30+12,21),tabel,3)),IF(Invulblad!$D$5="D2",IF(VLOOKUP(MOD(AS30+5,21),tabel,3)="R","",VLOOKUP(MOD(AS30+5,21),tabel,3)),IF(Invulblad!$D$5="D3",IF(VLOOKUP(MOD(AS30+19,21),tabel,3)="R","",VLOOKUP(MOD(AS30+19,21),tabel,3)))))</f>
        <v>N</v>
      </c>
      <c r="AU30" s="112" t="str">
        <f t="shared" ref="AU30:AV30" si="295">IF(AT30="L", "N", IF(AT30="V", "L", IF(AT30="N", "V", "")))</f>
        <v>V</v>
      </c>
      <c r="AV30" s="79" t="str">
        <f t="shared" si="295"/>
        <v>L</v>
      </c>
      <c r="AX30" s="74" t="str">
        <f t="shared" si="8"/>
        <v>DO</v>
      </c>
      <c r="AY30" s="167">
        <f t="shared" si="237"/>
        <v>45925</v>
      </c>
      <c r="AZ30" s="188" t="str">
        <f>IF($AF$2="D1",IF(VLOOKUP(MOD(AY30+12,21),tabel,3)="R","",VLOOKUP(MOD(AY30+12,21),tabel,3)),IF(Invulblad!$D$5="D2",IF(VLOOKUP(MOD(AY30+5,21),tabel,3)="R","",VLOOKUP(MOD(AY30+5,21),tabel,3)),IF(Invulblad!$D$5="D3",IF(VLOOKUP(MOD(AY30+19,21),tabel,3)="R","",VLOOKUP(MOD(AY30+19,21),tabel,3)))))</f>
        <v>L</v>
      </c>
      <c r="BA30" s="112" t="str">
        <f t="shared" ref="BA30:BB30" si="296">IF(AZ30="L", "N", IF(AZ30="V", "L", IF(AZ30="N", "V", "")))</f>
        <v>N</v>
      </c>
      <c r="BB30" s="79" t="str">
        <f t="shared" si="296"/>
        <v>V</v>
      </c>
      <c r="BD30" s="74" t="str">
        <f t="shared" si="9"/>
        <v>ZA</v>
      </c>
      <c r="BE30" s="167">
        <f t="shared" si="239"/>
        <v>45955</v>
      </c>
      <c r="BF30" s="188" t="str">
        <f>IF($AF$2="D1",IF(VLOOKUP(MOD(BE30+12,21),tabel,3)="R","",VLOOKUP(MOD(BE30+12,21),tabel,3)),IF(Invulblad!$D$5="D2",IF(VLOOKUP(MOD(BE30+5,21),tabel,3)="R","",VLOOKUP(MOD(BE30+5,21),tabel,3)),IF(Invulblad!$D$5="D3",IF(VLOOKUP(MOD(BE30+19,21),tabel,3)="R","",VLOOKUP(MOD(BE30+19,21),tabel,3)))))</f>
        <v/>
      </c>
      <c r="BG30" s="112" t="str">
        <f t="shared" ref="BG30:BH30" si="297">IF(BF30="L", "N", IF(BF30="V", "L", IF(BF30="N", "V", "")))</f>
        <v/>
      </c>
      <c r="BH30" s="79" t="str">
        <f t="shared" si="297"/>
        <v/>
      </c>
      <c r="BJ30" s="74" t="str">
        <f t="shared" si="10"/>
        <v>DI</v>
      </c>
      <c r="BK30" s="167">
        <f t="shared" si="241"/>
        <v>45986</v>
      </c>
      <c r="BL30" s="188" t="str">
        <f>IF($AF$2="D1",IF(VLOOKUP(MOD(BK30+12,21),tabel,3)="R","",VLOOKUP(MOD(BK30+12,21),tabel,3)),IF(Invulblad!$D$5="D2",IF(VLOOKUP(MOD(BK30+5,21),tabel,3)="R","",VLOOKUP(MOD(BK30+5,21),tabel,3)),IF(Invulblad!$D$5="D3",IF(VLOOKUP(MOD(BK30+19,21),tabel,3)="R","",VLOOKUP(MOD(BK30+19,21),tabel,3)))))</f>
        <v>L</v>
      </c>
      <c r="BM30" s="112" t="str">
        <f t="shared" ref="BM30:BN30" si="298">IF(BL30="L", "N", IF(BL30="V", "L", IF(BL30="N", "V", "")))</f>
        <v>N</v>
      </c>
      <c r="BN30" s="79" t="str">
        <f t="shared" si="298"/>
        <v>V</v>
      </c>
      <c r="BP30" s="74" t="str">
        <f t="shared" si="11"/>
        <v>DO</v>
      </c>
      <c r="BQ30" s="167">
        <f t="shared" si="243"/>
        <v>46016</v>
      </c>
      <c r="BR30" s="188" t="str">
        <f>IF($AF$2="D1",IF(VLOOKUP(MOD(BQ30+12,21),tabel,3)="R","",VLOOKUP(MOD(BQ30+12,21),tabel,3)),IF(Invulblad!$D$5="D2",IF(VLOOKUP(MOD(BQ30+5,21),tabel,3)="R","",VLOOKUP(MOD(BQ30+5,21),tabel,3)),IF(Invulblad!$D$5="D3",IF(VLOOKUP(MOD(BQ30+19,21),tabel,3)="R","",VLOOKUP(MOD(BQ30+19,21),tabel,3)))))</f>
        <v>V</v>
      </c>
      <c r="BS30" s="112" t="str">
        <f t="shared" ref="BS30:BT30" si="299">IF(BR30="L", "N", IF(BR30="V", "L", IF(BR30="N", "V", "")))</f>
        <v>L</v>
      </c>
      <c r="BT30" s="79" t="str">
        <f t="shared" si="299"/>
        <v>N</v>
      </c>
    </row>
    <row r="31" spans="2:72" ht="14.1" customHeight="1" x14ac:dyDescent="0.2">
      <c r="B31" s="74" t="str">
        <f t="shared" si="0"/>
        <v>ZO</v>
      </c>
      <c r="C31" s="167">
        <f t="shared" si="35"/>
        <v>45683</v>
      </c>
      <c r="D31" s="188" t="str">
        <f>IF($AF$2="D1",IF(VLOOKUP(MOD(C31+12,21),tabel,3)="R","",VLOOKUP(MOD(C31+12,21),tabel,3)),IF(Invulblad!$D$5="D2",IF(VLOOKUP(MOD(C31+5,21),tabel,3)="R","",VLOOKUP(MOD(C31+5,21),tabel,3)),IF(Invulblad!$D$5="D3",IF(VLOOKUP(MOD(C31+19,21),tabel,3)="R","",VLOOKUP(MOD(C31+19,21),tabel,3)))))</f>
        <v/>
      </c>
      <c r="E31" s="112" t="str">
        <f t="shared" si="12"/>
        <v/>
      </c>
      <c r="F31" s="79" t="str">
        <f t="shared" si="12"/>
        <v/>
      </c>
      <c r="G31" s="77"/>
      <c r="H31" s="74" t="str">
        <f t="shared" si="1"/>
        <v>WO</v>
      </c>
      <c r="I31" s="167">
        <f t="shared" si="223"/>
        <v>45714</v>
      </c>
      <c r="J31" s="188" t="str">
        <f>IF($AF$2="D1",IF(VLOOKUP(MOD(I31+12,21),tabel,3)="R","",VLOOKUP(MOD(I31+12,21),tabel,3)),IF(Invulblad!$D$5="D2",IF(VLOOKUP(MOD(I31+5,21),tabel,3)="R","",VLOOKUP(MOD(I31+5,21),tabel,3)),IF(Invulblad!$D$5="D3",IF(VLOOKUP(MOD(I31+19,21),tabel,3)="R","",VLOOKUP(MOD(I31+19,21),tabel,3)))))</f>
        <v>L</v>
      </c>
      <c r="K31" s="112" t="str">
        <f t="shared" ref="K31:L31" si="300">IF(J31="L", "N", IF(J31="V", "L", IF(J31="N", "V", "")))</f>
        <v>N</v>
      </c>
      <c r="L31" s="79" t="str">
        <f t="shared" si="300"/>
        <v>V</v>
      </c>
      <c r="N31" s="74" t="str">
        <f t="shared" si="2"/>
        <v>WO</v>
      </c>
      <c r="O31" s="167">
        <f t="shared" si="225"/>
        <v>45742</v>
      </c>
      <c r="P31" s="188" t="str">
        <f>IF($AF$2="D1",IF(VLOOKUP(MOD(O31+12,21),tabel,3)="R","",VLOOKUP(MOD(O31+12,21),tabel,3)),IF(Invulblad!$D$5="D2",IF(VLOOKUP(MOD(O31+5,21),tabel,3)="R","",VLOOKUP(MOD(O31+5,21),tabel,3)),IF(Invulblad!$D$5="D3",IF(VLOOKUP(MOD(O31+19,21),tabel,3)="R","",VLOOKUP(MOD(O31+19,21),tabel,3)))))</f>
        <v>V</v>
      </c>
      <c r="Q31" s="112" t="str">
        <f t="shared" ref="Q31:R31" si="301">IF(P31="L", "N", IF(P31="V", "L", IF(P31="N", "V", "")))</f>
        <v>L</v>
      </c>
      <c r="R31" s="79" t="str">
        <f t="shared" si="301"/>
        <v>N</v>
      </c>
      <c r="T31" s="74" t="str">
        <f t="shared" si="3"/>
        <v>ZA</v>
      </c>
      <c r="U31" s="167">
        <f t="shared" si="227"/>
        <v>45773</v>
      </c>
      <c r="V31" s="188" t="str">
        <f>IF($AF$2="D1",IF(VLOOKUP(MOD(U31+12,21),tabel,3)="R","",VLOOKUP(MOD(U31+12,21),tabel,3)),IF(Invulblad!$D$5="D2",IF(VLOOKUP(MOD(U31+5,21),tabel,3)="R","",VLOOKUP(MOD(U31+5,21),tabel,3)),IF(Invulblad!$D$5="D3",IF(VLOOKUP(MOD(U31+19,21),tabel,3)="R","",VLOOKUP(MOD(U31+19,21),tabel,3)))))</f>
        <v/>
      </c>
      <c r="W31" s="112" t="str">
        <f t="shared" ref="W31:X31" si="302">IF(V31="L", "N", IF(V31="V", "L", IF(V31="N", "V", "")))</f>
        <v/>
      </c>
      <c r="X31" s="79" t="str">
        <f t="shared" si="302"/>
        <v/>
      </c>
      <c r="Z31" s="74" t="str">
        <f t="shared" si="4"/>
        <v>MA</v>
      </c>
      <c r="AA31" s="167">
        <f t="shared" si="229"/>
        <v>45803</v>
      </c>
      <c r="AB31" s="188" t="str">
        <f>IF($AF$2="D1",IF(VLOOKUP(MOD(AA31+12,21),tabel,3)="R","",VLOOKUP(MOD(AA31+12,21),tabel,3)),IF(Invulblad!$D$5="D2",IF(VLOOKUP(MOD(AA31+5,21),tabel,3)="R","",VLOOKUP(MOD(AA31+5,21),tabel,3)),IF(Invulblad!$D$5="D3",IF(VLOOKUP(MOD(AA31+19,21),tabel,3)="R","",VLOOKUP(MOD(AA31+19,21),tabel,3)))))</f>
        <v>V</v>
      </c>
      <c r="AC31" s="112" t="str">
        <f t="shared" ref="AC31:AD31" si="303">IF(AB31="L", "N", IF(AB31="V", "L", IF(AB31="N", "V", "")))</f>
        <v>L</v>
      </c>
      <c r="AD31" s="79" t="str">
        <f t="shared" si="303"/>
        <v>N</v>
      </c>
      <c r="AF31" s="74" t="str">
        <f t="shared" si="5"/>
        <v>DO</v>
      </c>
      <c r="AG31" s="167">
        <f t="shared" si="231"/>
        <v>45834</v>
      </c>
      <c r="AH31" s="188" t="str">
        <f>IF($AF$2="D1",IF(VLOOKUP(MOD(AG31+12,21),tabel,3)="R","",VLOOKUP(MOD(AG31+12,21),tabel,3)),IF(Invulblad!$D$5="D2",IF(VLOOKUP(MOD(AG31+5,21),tabel,3)="R","",VLOOKUP(MOD(AG31+5,21),tabel,3)),IF(Invulblad!$D$5="D3",IF(VLOOKUP(MOD(AG31+19,21),tabel,3)="R","",VLOOKUP(MOD(AG31+19,21),tabel,3)))))</f>
        <v>N</v>
      </c>
      <c r="AI31" s="112" t="str">
        <f t="shared" ref="AI31:AJ31" si="304">IF(AH31="L", "N", IF(AH31="V", "L", IF(AH31="N", "V", "")))</f>
        <v>V</v>
      </c>
      <c r="AJ31" s="79" t="str">
        <f t="shared" si="304"/>
        <v>L</v>
      </c>
      <c r="AL31" s="74" t="str">
        <f t="shared" si="6"/>
        <v>ZA</v>
      </c>
      <c r="AM31" s="167">
        <f t="shared" si="233"/>
        <v>45864</v>
      </c>
      <c r="AN31" s="188" t="str">
        <f>IF($AF$2="D1",IF(VLOOKUP(MOD(AM31+12,21),tabel,3)="R","",VLOOKUP(MOD(AM31+12,21),tabel,3)),IF(Invulblad!$D$5="D2",IF(VLOOKUP(MOD(AM31+5,21),tabel,3)="R","",VLOOKUP(MOD(AM31+5,21),tabel,3)),IF(Invulblad!$D$5="D3",IF(VLOOKUP(MOD(AM31+19,21),tabel,3)="R","",VLOOKUP(MOD(AM31+19,21),tabel,3)))))</f>
        <v/>
      </c>
      <c r="AO31" s="112" t="str">
        <f t="shared" ref="AO31:AP31" si="305">IF(AN31="L", "N", IF(AN31="V", "L", IF(AN31="N", "V", "")))</f>
        <v/>
      </c>
      <c r="AP31" s="79" t="str">
        <f t="shared" si="305"/>
        <v/>
      </c>
      <c r="AR31" s="74" t="str">
        <f t="shared" si="7"/>
        <v>DI</v>
      </c>
      <c r="AS31" s="167">
        <f t="shared" si="235"/>
        <v>45895</v>
      </c>
      <c r="AT31" s="188" t="str">
        <f>IF($AF$2="D1",IF(VLOOKUP(MOD(AS31+12,21),tabel,3)="R","",VLOOKUP(MOD(AS31+12,21),tabel,3)),IF(Invulblad!$D$5="D2",IF(VLOOKUP(MOD(AS31+5,21),tabel,3)="R","",VLOOKUP(MOD(AS31+5,21),tabel,3)),IF(Invulblad!$D$5="D3",IF(VLOOKUP(MOD(AS31+19,21),tabel,3)="R","",VLOOKUP(MOD(AS31+19,21),tabel,3)))))</f>
        <v>N</v>
      </c>
      <c r="AU31" s="112" t="str">
        <f t="shared" ref="AU31:AV31" si="306">IF(AT31="L", "N", IF(AT31="V", "L", IF(AT31="N", "V", "")))</f>
        <v>V</v>
      </c>
      <c r="AV31" s="79" t="str">
        <f t="shared" si="306"/>
        <v>L</v>
      </c>
      <c r="AX31" s="74" t="str">
        <f t="shared" si="8"/>
        <v>VR</v>
      </c>
      <c r="AY31" s="167">
        <f t="shared" si="237"/>
        <v>45926</v>
      </c>
      <c r="AZ31" s="188" t="str">
        <f>IF($AF$2="D1",IF(VLOOKUP(MOD(AY31+12,21),tabel,3)="R","",VLOOKUP(MOD(AY31+12,21),tabel,3)),IF(Invulblad!$D$5="D2",IF(VLOOKUP(MOD(AY31+5,21),tabel,3)="R","",VLOOKUP(MOD(AY31+5,21),tabel,3)),IF(Invulblad!$D$5="D3",IF(VLOOKUP(MOD(AY31+19,21),tabel,3)="R","",VLOOKUP(MOD(AY31+19,21),tabel,3)))))</f>
        <v>L</v>
      </c>
      <c r="BA31" s="112" t="str">
        <f t="shared" ref="BA31:BB31" si="307">IF(AZ31="L", "N", IF(AZ31="V", "L", IF(AZ31="N", "V", "")))</f>
        <v>N</v>
      </c>
      <c r="BB31" s="79" t="str">
        <f t="shared" si="307"/>
        <v>V</v>
      </c>
      <c r="BD31" s="74" t="str">
        <f t="shared" si="9"/>
        <v>ZO</v>
      </c>
      <c r="BE31" s="167">
        <f t="shared" si="239"/>
        <v>45956</v>
      </c>
      <c r="BF31" s="188" t="str">
        <f>IF($AF$2="D1",IF(VLOOKUP(MOD(BE31+12,21),tabel,3)="R","",VLOOKUP(MOD(BE31+12,21),tabel,3)),IF(Invulblad!$D$5="D2",IF(VLOOKUP(MOD(BE31+5,21),tabel,3)="R","",VLOOKUP(MOD(BE31+5,21),tabel,3)),IF(Invulblad!$D$5="D3",IF(VLOOKUP(MOD(BE31+19,21),tabel,3)="R","",VLOOKUP(MOD(BE31+19,21),tabel,3)))))</f>
        <v/>
      </c>
      <c r="BG31" s="112" t="str">
        <f t="shared" ref="BG31:BH31" si="308">IF(BF31="L", "N", IF(BF31="V", "L", IF(BF31="N", "V", "")))</f>
        <v/>
      </c>
      <c r="BH31" s="79" t="str">
        <f t="shared" si="308"/>
        <v/>
      </c>
      <c r="BJ31" s="74" t="str">
        <f t="shared" si="10"/>
        <v>WO</v>
      </c>
      <c r="BK31" s="167">
        <f t="shared" si="241"/>
        <v>45987</v>
      </c>
      <c r="BL31" s="188" t="str">
        <f>IF($AF$2="D1",IF(VLOOKUP(MOD(BK31+12,21),tabel,3)="R","",VLOOKUP(MOD(BK31+12,21),tabel,3)),IF(Invulblad!$D$5="D2",IF(VLOOKUP(MOD(BK31+5,21),tabel,3)="R","",VLOOKUP(MOD(BK31+5,21),tabel,3)),IF(Invulblad!$D$5="D3",IF(VLOOKUP(MOD(BK31+19,21),tabel,3)="R","",VLOOKUP(MOD(BK31+19,21),tabel,3)))))</f>
        <v>L</v>
      </c>
      <c r="BM31" s="112" t="str">
        <f t="shared" ref="BM31:BN31" si="309">IF(BL31="L", "N", IF(BL31="V", "L", IF(BL31="N", "V", "")))</f>
        <v>N</v>
      </c>
      <c r="BN31" s="79" t="str">
        <f t="shared" si="309"/>
        <v>V</v>
      </c>
      <c r="BP31" s="74" t="str">
        <f t="shared" si="11"/>
        <v>VR</v>
      </c>
      <c r="BQ31" s="167">
        <f t="shared" si="243"/>
        <v>46017</v>
      </c>
      <c r="BR31" s="188" t="str">
        <f>IF($AF$2="D1",IF(VLOOKUP(MOD(BQ31+12,21),tabel,3)="R","",VLOOKUP(MOD(BQ31+12,21),tabel,3)),IF(Invulblad!$D$5="D2",IF(VLOOKUP(MOD(BQ31+5,21),tabel,3)="R","",VLOOKUP(MOD(BQ31+5,21),tabel,3)),IF(Invulblad!$D$5="D3",IF(VLOOKUP(MOD(BQ31+19,21),tabel,3)="R","",VLOOKUP(MOD(BQ31+19,21),tabel,3)))))</f>
        <v>V</v>
      </c>
      <c r="BS31" s="112" t="str">
        <f t="shared" ref="BS31:BT31" si="310">IF(BR31="L", "N", IF(BR31="V", "L", IF(BR31="N", "V", "")))</f>
        <v>L</v>
      </c>
      <c r="BT31" s="79" t="str">
        <f t="shared" si="310"/>
        <v>N</v>
      </c>
    </row>
    <row r="32" spans="2:72" ht="14.1" customHeight="1" x14ac:dyDescent="0.2">
      <c r="B32" s="74" t="str">
        <f t="shared" si="0"/>
        <v>MA</v>
      </c>
      <c r="C32" s="167">
        <f t="shared" si="35"/>
        <v>45684</v>
      </c>
      <c r="D32" s="188" t="str">
        <f>IF($AF$2="D1",IF(VLOOKUP(MOD(C32+12,21),tabel,3)="R","",VLOOKUP(MOD(C32+12,21),tabel,3)),IF(Invulblad!$D$5="D2",IF(VLOOKUP(MOD(C32+5,21),tabel,3)="R","",VLOOKUP(MOD(C32+5,21),tabel,3)),IF(Invulblad!$D$5="D3",IF(VLOOKUP(MOD(C32+19,21),tabel,3)="R","",VLOOKUP(MOD(C32+19,21),tabel,3)))))</f>
        <v>N</v>
      </c>
      <c r="E32" s="112" t="str">
        <f t="shared" si="12"/>
        <v>V</v>
      </c>
      <c r="F32" s="79" t="str">
        <f t="shared" si="12"/>
        <v>L</v>
      </c>
      <c r="G32" s="77"/>
      <c r="H32" s="74" t="str">
        <f t="shared" si="1"/>
        <v>DO</v>
      </c>
      <c r="I32" s="167">
        <f t="shared" si="223"/>
        <v>45715</v>
      </c>
      <c r="J32" s="188" t="str">
        <f>IF($AF$2="D1",IF(VLOOKUP(MOD(I32+12,21),tabel,3)="R","",VLOOKUP(MOD(I32+12,21),tabel,3)),IF(Invulblad!$D$5="D2",IF(VLOOKUP(MOD(I32+5,21),tabel,3)="R","",VLOOKUP(MOD(I32+5,21),tabel,3)),IF(Invulblad!$D$5="D3",IF(VLOOKUP(MOD(I32+19,21),tabel,3)="R","",VLOOKUP(MOD(I32+19,21),tabel,3)))))</f>
        <v>L</v>
      </c>
      <c r="K32" s="112" t="str">
        <f t="shared" ref="K32:L32" si="311">IF(J32="L", "N", IF(J32="V", "L", IF(J32="N", "V", "")))</f>
        <v>N</v>
      </c>
      <c r="L32" s="79" t="str">
        <f t="shared" si="311"/>
        <v>V</v>
      </c>
      <c r="N32" s="74" t="str">
        <f t="shared" si="2"/>
        <v>DO</v>
      </c>
      <c r="O32" s="167">
        <f t="shared" si="225"/>
        <v>45743</v>
      </c>
      <c r="P32" s="188" t="str">
        <f>IF($AF$2="D1",IF(VLOOKUP(MOD(O32+12,21),tabel,3)="R","",VLOOKUP(MOD(O32+12,21),tabel,3)),IF(Invulblad!$D$5="D2",IF(VLOOKUP(MOD(O32+5,21),tabel,3)="R","",VLOOKUP(MOD(O32+5,21),tabel,3)),IF(Invulblad!$D$5="D3",IF(VLOOKUP(MOD(O32+19,21),tabel,3)="R","",VLOOKUP(MOD(O32+19,21),tabel,3)))))</f>
        <v>V</v>
      </c>
      <c r="Q32" s="112" t="str">
        <f t="shared" ref="Q32:R32" si="312">IF(P32="L", "N", IF(P32="V", "L", IF(P32="N", "V", "")))</f>
        <v>L</v>
      </c>
      <c r="R32" s="79" t="str">
        <f t="shared" si="312"/>
        <v>N</v>
      </c>
      <c r="T32" s="74" t="str">
        <f t="shared" si="3"/>
        <v>ZO</v>
      </c>
      <c r="U32" s="167">
        <f t="shared" si="227"/>
        <v>45774</v>
      </c>
      <c r="V32" s="188" t="str">
        <f>IF($AF$2="D1",IF(VLOOKUP(MOD(U32+12,21),tabel,3)="R","",VLOOKUP(MOD(U32+12,21),tabel,3)),IF(Invulblad!$D$5="D2",IF(VLOOKUP(MOD(U32+5,21),tabel,3)="R","",VLOOKUP(MOD(U32+5,21),tabel,3)),IF(Invulblad!$D$5="D3",IF(VLOOKUP(MOD(U32+19,21),tabel,3)="R","",VLOOKUP(MOD(U32+19,21),tabel,3)))))</f>
        <v/>
      </c>
      <c r="W32" s="112" t="str">
        <f t="shared" ref="W32:X32" si="313">IF(V32="L", "N", IF(V32="V", "L", IF(V32="N", "V", "")))</f>
        <v/>
      </c>
      <c r="X32" s="79" t="str">
        <f t="shared" si="313"/>
        <v/>
      </c>
      <c r="Z32" s="74" t="str">
        <f t="shared" si="4"/>
        <v>DI</v>
      </c>
      <c r="AA32" s="167">
        <f t="shared" si="229"/>
        <v>45804</v>
      </c>
      <c r="AB32" s="188" t="str">
        <f>IF($AF$2="D1",IF(VLOOKUP(MOD(AA32+12,21),tabel,3)="R","",VLOOKUP(MOD(AA32+12,21),tabel,3)),IF(Invulblad!$D$5="D2",IF(VLOOKUP(MOD(AA32+5,21),tabel,3)="R","",VLOOKUP(MOD(AA32+5,21),tabel,3)),IF(Invulblad!$D$5="D3",IF(VLOOKUP(MOD(AA32+19,21),tabel,3)="R","",VLOOKUP(MOD(AA32+19,21),tabel,3)))))</f>
        <v>V</v>
      </c>
      <c r="AC32" s="112" t="str">
        <f t="shared" ref="AC32:AD32" si="314">IF(AB32="L", "N", IF(AB32="V", "L", IF(AB32="N", "V", "")))</f>
        <v>L</v>
      </c>
      <c r="AD32" s="79" t="str">
        <f t="shared" si="314"/>
        <v>N</v>
      </c>
      <c r="AF32" s="74" t="str">
        <f t="shared" si="5"/>
        <v>VR</v>
      </c>
      <c r="AG32" s="167">
        <f t="shared" si="231"/>
        <v>45835</v>
      </c>
      <c r="AH32" s="188" t="str">
        <f>IF($AF$2="D1",IF(VLOOKUP(MOD(AG32+12,21),tabel,3)="R","",VLOOKUP(MOD(AG32+12,21),tabel,3)),IF(Invulblad!$D$5="D2",IF(VLOOKUP(MOD(AG32+5,21),tabel,3)="R","",VLOOKUP(MOD(AG32+5,21),tabel,3)),IF(Invulblad!$D$5="D3",IF(VLOOKUP(MOD(AG32+19,21),tabel,3)="R","",VLOOKUP(MOD(AG32+19,21),tabel,3)))))</f>
        <v>N</v>
      </c>
      <c r="AI32" s="112" t="str">
        <f t="shared" ref="AI32:AJ32" si="315">IF(AH32="L", "N", IF(AH32="V", "L", IF(AH32="N", "V", "")))</f>
        <v>V</v>
      </c>
      <c r="AJ32" s="79" t="str">
        <f t="shared" si="315"/>
        <v>L</v>
      </c>
      <c r="AL32" s="74" t="str">
        <f t="shared" si="6"/>
        <v>ZO</v>
      </c>
      <c r="AM32" s="167">
        <f t="shared" si="233"/>
        <v>45865</v>
      </c>
      <c r="AN32" s="188" t="str">
        <f>IF($AF$2="D1",IF(VLOOKUP(MOD(AM32+12,21),tabel,3)="R","",VLOOKUP(MOD(AM32+12,21),tabel,3)),IF(Invulblad!$D$5="D2",IF(VLOOKUP(MOD(AM32+5,21),tabel,3)="R","",VLOOKUP(MOD(AM32+5,21),tabel,3)),IF(Invulblad!$D$5="D3",IF(VLOOKUP(MOD(AM32+19,21),tabel,3)="R","",VLOOKUP(MOD(AM32+19,21),tabel,3)))))</f>
        <v/>
      </c>
      <c r="AO32" s="112" t="str">
        <f t="shared" ref="AO32:AP32" si="316">IF(AN32="L", "N", IF(AN32="V", "L", IF(AN32="N", "V", "")))</f>
        <v/>
      </c>
      <c r="AP32" s="79" t="str">
        <f t="shared" si="316"/>
        <v/>
      </c>
      <c r="AR32" s="74" t="str">
        <f t="shared" si="7"/>
        <v>WO</v>
      </c>
      <c r="AS32" s="167">
        <f t="shared" si="235"/>
        <v>45896</v>
      </c>
      <c r="AT32" s="188" t="str">
        <f>IF($AF$2="D1",IF(VLOOKUP(MOD(AS32+12,21),tabel,3)="R","",VLOOKUP(MOD(AS32+12,21),tabel,3)),IF(Invulblad!$D$5="D2",IF(VLOOKUP(MOD(AS32+5,21),tabel,3)="R","",VLOOKUP(MOD(AS32+5,21),tabel,3)),IF(Invulblad!$D$5="D3",IF(VLOOKUP(MOD(AS32+19,21),tabel,3)="R","",VLOOKUP(MOD(AS32+19,21),tabel,3)))))</f>
        <v>N</v>
      </c>
      <c r="AU32" s="112" t="str">
        <f t="shared" ref="AU32:AV32" si="317">IF(AT32="L", "N", IF(AT32="V", "L", IF(AT32="N", "V", "")))</f>
        <v>V</v>
      </c>
      <c r="AV32" s="79" t="str">
        <f t="shared" si="317"/>
        <v>L</v>
      </c>
      <c r="AX32" s="74" t="str">
        <f t="shared" si="8"/>
        <v>ZA</v>
      </c>
      <c r="AY32" s="167">
        <f t="shared" si="237"/>
        <v>45927</v>
      </c>
      <c r="AZ32" s="188" t="str">
        <f>IF($AF$2="D1",IF(VLOOKUP(MOD(AY32+12,21),tabel,3)="R","",VLOOKUP(MOD(AY32+12,21),tabel,3)),IF(Invulblad!$D$5="D2",IF(VLOOKUP(MOD(AY32+5,21),tabel,3)="R","",VLOOKUP(MOD(AY32+5,21),tabel,3)),IF(Invulblad!$D$5="D3",IF(VLOOKUP(MOD(AY32+19,21),tabel,3)="R","",VLOOKUP(MOD(AY32+19,21),tabel,3)))))</f>
        <v/>
      </c>
      <c r="BA32" s="112" t="str">
        <f t="shared" ref="BA32:BB32" si="318">IF(AZ32="L", "N", IF(AZ32="V", "L", IF(AZ32="N", "V", "")))</f>
        <v/>
      </c>
      <c r="BB32" s="79" t="str">
        <f t="shared" si="318"/>
        <v/>
      </c>
      <c r="BD32" s="74" t="str">
        <f t="shared" si="9"/>
        <v>MA</v>
      </c>
      <c r="BE32" s="167">
        <f t="shared" si="239"/>
        <v>45957</v>
      </c>
      <c r="BF32" s="188" t="str">
        <f>IF($AF$2="D1",IF(VLOOKUP(MOD(BE32+12,21),tabel,3)="R","",VLOOKUP(MOD(BE32+12,21),tabel,3)),IF(Invulblad!$D$5="D2",IF(VLOOKUP(MOD(BE32+5,21),tabel,3)="R","",VLOOKUP(MOD(BE32+5,21),tabel,3)),IF(Invulblad!$D$5="D3",IF(VLOOKUP(MOD(BE32+19,21),tabel,3)="R","",VLOOKUP(MOD(BE32+19,21),tabel,3)))))</f>
        <v>N</v>
      </c>
      <c r="BG32" s="112" t="str">
        <f t="shared" ref="BG32:BH32" si="319">IF(BF32="L", "N", IF(BF32="V", "L", IF(BF32="N", "V", "")))</f>
        <v>V</v>
      </c>
      <c r="BH32" s="79" t="str">
        <f t="shared" si="319"/>
        <v>L</v>
      </c>
      <c r="BJ32" s="74" t="str">
        <f t="shared" si="10"/>
        <v>DO</v>
      </c>
      <c r="BK32" s="167">
        <f t="shared" si="241"/>
        <v>45988</v>
      </c>
      <c r="BL32" s="188" t="str">
        <f>IF($AF$2="D1",IF(VLOOKUP(MOD(BK32+12,21),tabel,3)="R","",VLOOKUP(MOD(BK32+12,21),tabel,3)),IF(Invulblad!$D$5="D2",IF(VLOOKUP(MOD(BK32+5,21),tabel,3)="R","",VLOOKUP(MOD(BK32+5,21),tabel,3)),IF(Invulblad!$D$5="D3",IF(VLOOKUP(MOD(BK32+19,21),tabel,3)="R","",VLOOKUP(MOD(BK32+19,21),tabel,3)))))</f>
        <v>L</v>
      </c>
      <c r="BM32" s="112" t="str">
        <f t="shared" ref="BM32:BN32" si="320">IF(BL32="L", "N", IF(BL32="V", "L", IF(BL32="N", "V", "")))</f>
        <v>N</v>
      </c>
      <c r="BN32" s="79" t="str">
        <f t="shared" si="320"/>
        <v>V</v>
      </c>
      <c r="BP32" s="74" t="str">
        <f t="shared" si="11"/>
        <v>ZA</v>
      </c>
      <c r="BQ32" s="167">
        <f t="shared" si="243"/>
        <v>46018</v>
      </c>
      <c r="BR32" s="188" t="str">
        <f>IF($AF$2="D1",IF(VLOOKUP(MOD(BQ32+12,21),tabel,3)="R","",VLOOKUP(MOD(BQ32+12,21),tabel,3)),IF(Invulblad!$D$5="D2",IF(VLOOKUP(MOD(BQ32+5,21),tabel,3)="R","",VLOOKUP(MOD(BQ32+5,21),tabel,3)),IF(Invulblad!$D$5="D3",IF(VLOOKUP(MOD(BQ32+19,21),tabel,3)="R","",VLOOKUP(MOD(BQ32+19,21),tabel,3)))))</f>
        <v/>
      </c>
      <c r="BS32" s="112" t="str">
        <f t="shared" ref="BS32:BT32" si="321">IF(BR32="L", "N", IF(BR32="V", "L", IF(BR32="N", "V", "")))</f>
        <v/>
      </c>
      <c r="BT32" s="79" t="str">
        <f t="shared" si="321"/>
        <v/>
      </c>
    </row>
    <row r="33" spans="2:72" ht="14.1" customHeight="1" x14ac:dyDescent="0.2">
      <c r="B33" s="74" t="str">
        <f t="shared" si="0"/>
        <v>DI</v>
      </c>
      <c r="C33" s="167">
        <f t="shared" si="35"/>
        <v>45685</v>
      </c>
      <c r="D33" s="188" t="str">
        <f>IF($AF$2="D1",IF(VLOOKUP(MOD(C33+12,21),tabel,3)="R","",VLOOKUP(MOD(C33+12,21),tabel,3)),IF(Invulblad!$D$5="D2",IF(VLOOKUP(MOD(C33+5,21),tabel,3)="R","",VLOOKUP(MOD(C33+5,21),tabel,3)),IF(Invulblad!$D$5="D3",IF(VLOOKUP(MOD(C33+19,21),tabel,3)="R","",VLOOKUP(MOD(C33+19,21),tabel,3)))))</f>
        <v>N</v>
      </c>
      <c r="E33" s="112" t="str">
        <f t="shared" si="12"/>
        <v>V</v>
      </c>
      <c r="F33" s="79" t="str">
        <f t="shared" si="12"/>
        <v>L</v>
      </c>
      <c r="G33" s="77"/>
      <c r="H33" s="74" t="str">
        <f t="shared" si="1"/>
        <v>VR</v>
      </c>
      <c r="I33" s="167">
        <f t="shared" si="223"/>
        <v>45716</v>
      </c>
      <c r="J33" s="188" t="str">
        <f>IF($AF$2="D1",IF(VLOOKUP(MOD(I33+12,21),tabel,3)="R","",VLOOKUP(MOD(I33+12,21),tabel,3)),IF(Invulblad!$D$5="D2",IF(VLOOKUP(MOD(I33+5,21),tabel,3)="R","",VLOOKUP(MOD(I33+5,21),tabel,3)),IF(Invulblad!$D$5="D3",IF(VLOOKUP(MOD(I33+19,21),tabel,3)="R","",VLOOKUP(MOD(I33+19,21),tabel,3)))))</f>
        <v>L</v>
      </c>
      <c r="K33" s="112" t="str">
        <f t="shared" ref="K33:L33" si="322">IF(J33="L", "N", IF(J33="V", "L", IF(J33="N", "V", "")))</f>
        <v>N</v>
      </c>
      <c r="L33" s="79" t="str">
        <f t="shared" si="322"/>
        <v>V</v>
      </c>
      <c r="N33" s="74" t="str">
        <f t="shared" si="2"/>
        <v>VR</v>
      </c>
      <c r="O33" s="167">
        <f t="shared" si="225"/>
        <v>45744</v>
      </c>
      <c r="P33" s="188" t="str">
        <f>IF($AF$2="D1",IF(VLOOKUP(MOD(O33+12,21),tabel,3)="R","",VLOOKUP(MOD(O33+12,21),tabel,3)),IF(Invulblad!$D$5="D2",IF(VLOOKUP(MOD(O33+5,21),tabel,3)="R","",VLOOKUP(MOD(O33+5,21),tabel,3)),IF(Invulblad!$D$5="D3",IF(VLOOKUP(MOD(O33+19,21),tabel,3)="R","",VLOOKUP(MOD(O33+19,21),tabel,3)))))</f>
        <v>V</v>
      </c>
      <c r="Q33" s="112" t="str">
        <f t="shared" ref="Q33:R33" si="323">IF(P33="L", "N", IF(P33="V", "L", IF(P33="N", "V", "")))</f>
        <v>L</v>
      </c>
      <c r="R33" s="79" t="str">
        <f t="shared" si="323"/>
        <v>N</v>
      </c>
      <c r="T33" s="74" t="str">
        <f t="shared" si="3"/>
        <v>MA</v>
      </c>
      <c r="U33" s="167">
        <f t="shared" si="227"/>
        <v>45775</v>
      </c>
      <c r="V33" s="188" t="str">
        <f>IF($AF$2="D1",IF(VLOOKUP(MOD(U33+12,21),tabel,3)="R","",VLOOKUP(MOD(U33+12,21),tabel,3)),IF(Invulblad!$D$5="D2",IF(VLOOKUP(MOD(U33+5,21),tabel,3)="R","",VLOOKUP(MOD(U33+5,21),tabel,3)),IF(Invulblad!$D$5="D3",IF(VLOOKUP(MOD(U33+19,21),tabel,3)="R","",VLOOKUP(MOD(U33+19,21),tabel,3)))))</f>
        <v>L</v>
      </c>
      <c r="W33" s="112" t="str">
        <f t="shared" ref="W33:X33" si="324">IF(V33="L", "N", IF(V33="V", "L", IF(V33="N", "V", "")))</f>
        <v>N</v>
      </c>
      <c r="X33" s="79" t="str">
        <f t="shared" si="324"/>
        <v>V</v>
      </c>
      <c r="Z33" s="74" t="str">
        <f t="shared" si="4"/>
        <v>WO</v>
      </c>
      <c r="AA33" s="167">
        <f t="shared" si="229"/>
        <v>45805</v>
      </c>
      <c r="AB33" s="188" t="str">
        <f>IF($AF$2="D1",IF(VLOOKUP(MOD(AA33+12,21),tabel,3)="R","",VLOOKUP(MOD(AA33+12,21),tabel,3)),IF(Invulblad!$D$5="D2",IF(VLOOKUP(MOD(AA33+5,21),tabel,3)="R","",VLOOKUP(MOD(AA33+5,21),tabel,3)),IF(Invulblad!$D$5="D3",IF(VLOOKUP(MOD(AA33+19,21),tabel,3)="R","",VLOOKUP(MOD(AA33+19,21),tabel,3)))))</f>
        <v>V</v>
      </c>
      <c r="AC33" s="112" t="str">
        <f t="shared" ref="AC33:AD33" si="325">IF(AB33="L", "N", IF(AB33="V", "L", IF(AB33="N", "V", "")))</f>
        <v>L</v>
      </c>
      <c r="AD33" s="79" t="str">
        <f t="shared" si="325"/>
        <v>N</v>
      </c>
      <c r="AF33" s="74" t="str">
        <f t="shared" si="5"/>
        <v>ZA</v>
      </c>
      <c r="AG33" s="167">
        <f t="shared" si="231"/>
        <v>45836</v>
      </c>
      <c r="AH33" s="188" t="str">
        <f>IF($AF$2="D1",IF(VLOOKUP(MOD(AG33+12,21),tabel,3)="R","",VLOOKUP(MOD(AG33+12,21),tabel,3)),IF(Invulblad!$D$5="D2",IF(VLOOKUP(MOD(AG33+5,21),tabel,3)="R","",VLOOKUP(MOD(AG33+5,21),tabel,3)),IF(Invulblad!$D$5="D3",IF(VLOOKUP(MOD(AG33+19,21),tabel,3)="R","",VLOOKUP(MOD(AG33+19,21),tabel,3)))))</f>
        <v/>
      </c>
      <c r="AI33" s="112" t="str">
        <f t="shared" ref="AI33:AJ33" si="326">IF(AH33="L", "N", IF(AH33="V", "L", IF(AH33="N", "V", "")))</f>
        <v/>
      </c>
      <c r="AJ33" s="79" t="str">
        <f t="shared" si="326"/>
        <v/>
      </c>
      <c r="AL33" s="74" t="str">
        <f t="shared" si="6"/>
        <v>MA</v>
      </c>
      <c r="AM33" s="167">
        <f t="shared" si="233"/>
        <v>45866</v>
      </c>
      <c r="AN33" s="188" t="str">
        <f>IF($AF$2="D1",IF(VLOOKUP(MOD(AM33+12,21),tabel,3)="R","",VLOOKUP(MOD(AM33+12,21),tabel,3)),IF(Invulblad!$D$5="D2",IF(VLOOKUP(MOD(AM33+5,21),tabel,3)="R","",VLOOKUP(MOD(AM33+5,21),tabel,3)),IF(Invulblad!$D$5="D3",IF(VLOOKUP(MOD(AM33+19,21),tabel,3)="R","",VLOOKUP(MOD(AM33+19,21),tabel,3)))))</f>
        <v>V</v>
      </c>
      <c r="AO33" s="112" t="str">
        <f t="shared" ref="AO33:AP33" si="327">IF(AN33="L", "N", IF(AN33="V", "L", IF(AN33="N", "V", "")))</f>
        <v>L</v>
      </c>
      <c r="AP33" s="79" t="str">
        <f t="shared" si="327"/>
        <v>N</v>
      </c>
      <c r="AR33" s="74" t="str">
        <f t="shared" si="7"/>
        <v>DO</v>
      </c>
      <c r="AS33" s="167">
        <f t="shared" si="235"/>
        <v>45897</v>
      </c>
      <c r="AT33" s="188" t="str">
        <f>IF($AF$2="D1",IF(VLOOKUP(MOD(AS33+12,21),tabel,3)="R","",VLOOKUP(MOD(AS33+12,21),tabel,3)),IF(Invulblad!$D$5="D2",IF(VLOOKUP(MOD(AS33+5,21),tabel,3)="R","",VLOOKUP(MOD(AS33+5,21),tabel,3)),IF(Invulblad!$D$5="D3",IF(VLOOKUP(MOD(AS33+19,21),tabel,3)="R","",VLOOKUP(MOD(AS33+19,21),tabel,3)))))</f>
        <v>N</v>
      </c>
      <c r="AU33" s="112" t="str">
        <f t="shared" ref="AU33:AV33" si="328">IF(AT33="L", "N", IF(AT33="V", "L", IF(AT33="N", "V", "")))</f>
        <v>V</v>
      </c>
      <c r="AV33" s="79" t="str">
        <f t="shared" si="328"/>
        <v>L</v>
      </c>
      <c r="AX33" s="74" t="str">
        <f t="shared" si="8"/>
        <v>ZO</v>
      </c>
      <c r="AY33" s="167">
        <f t="shared" si="237"/>
        <v>45928</v>
      </c>
      <c r="AZ33" s="188" t="str">
        <f>IF($AF$2="D1",IF(VLOOKUP(MOD(AY33+12,21),tabel,3)="R","",VLOOKUP(MOD(AY33+12,21),tabel,3)),IF(Invulblad!$D$5="D2",IF(VLOOKUP(MOD(AY33+5,21),tabel,3)="R","",VLOOKUP(MOD(AY33+5,21),tabel,3)),IF(Invulblad!$D$5="D3",IF(VLOOKUP(MOD(AY33+19,21),tabel,3)="R","",VLOOKUP(MOD(AY33+19,21),tabel,3)))))</f>
        <v/>
      </c>
      <c r="BA33" s="112" t="str">
        <f t="shared" ref="BA33:BB33" si="329">IF(AZ33="L", "N", IF(AZ33="V", "L", IF(AZ33="N", "V", "")))</f>
        <v/>
      </c>
      <c r="BB33" s="79" t="str">
        <f t="shared" si="329"/>
        <v/>
      </c>
      <c r="BD33" s="74" t="str">
        <f t="shared" si="9"/>
        <v>DI</v>
      </c>
      <c r="BE33" s="167">
        <f t="shared" si="239"/>
        <v>45958</v>
      </c>
      <c r="BF33" s="188" t="str">
        <f>IF($AF$2="D1",IF(VLOOKUP(MOD(BE33+12,21),tabel,3)="R","",VLOOKUP(MOD(BE33+12,21),tabel,3)),IF(Invulblad!$D$5="D2",IF(VLOOKUP(MOD(BE33+5,21),tabel,3)="R","",VLOOKUP(MOD(BE33+5,21),tabel,3)),IF(Invulblad!$D$5="D3",IF(VLOOKUP(MOD(BE33+19,21),tabel,3)="R","",VLOOKUP(MOD(BE33+19,21),tabel,3)))))</f>
        <v>N</v>
      </c>
      <c r="BG33" s="112" t="str">
        <f t="shared" ref="BG33:BH33" si="330">IF(BF33="L", "N", IF(BF33="V", "L", IF(BF33="N", "V", "")))</f>
        <v>V</v>
      </c>
      <c r="BH33" s="79" t="str">
        <f t="shared" si="330"/>
        <v>L</v>
      </c>
      <c r="BJ33" s="74" t="str">
        <f t="shared" si="10"/>
        <v>VR</v>
      </c>
      <c r="BK33" s="167">
        <f t="shared" si="241"/>
        <v>45989</v>
      </c>
      <c r="BL33" s="188" t="str">
        <f>IF($AF$2="D1",IF(VLOOKUP(MOD(BK33+12,21),tabel,3)="R","",VLOOKUP(MOD(BK33+12,21),tabel,3)),IF(Invulblad!$D$5="D2",IF(VLOOKUP(MOD(BK33+5,21),tabel,3)="R","",VLOOKUP(MOD(BK33+5,21),tabel,3)),IF(Invulblad!$D$5="D3",IF(VLOOKUP(MOD(BK33+19,21),tabel,3)="R","",VLOOKUP(MOD(BK33+19,21),tabel,3)))))</f>
        <v>L</v>
      </c>
      <c r="BM33" s="112" t="str">
        <f t="shared" ref="BM33:BN33" si="331">IF(BL33="L", "N", IF(BL33="V", "L", IF(BL33="N", "V", "")))</f>
        <v>N</v>
      </c>
      <c r="BN33" s="79" t="str">
        <f t="shared" si="331"/>
        <v>V</v>
      </c>
      <c r="BP33" s="74" t="str">
        <f t="shared" si="11"/>
        <v>ZO</v>
      </c>
      <c r="BQ33" s="167">
        <f t="shared" si="243"/>
        <v>46019</v>
      </c>
      <c r="BR33" s="188" t="str">
        <f>IF($AF$2="D1",IF(VLOOKUP(MOD(BQ33+12,21),tabel,3)="R","",VLOOKUP(MOD(BQ33+12,21),tabel,3)),IF(Invulblad!$D$5="D2",IF(VLOOKUP(MOD(BQ33+5,21),tabel,3)="R","",VLOOKUP(MOD(BQ33+5,21),tabel,3)),IF(Invulblad!$D$5="D3",IF(VLOOKUP(MOD(BQ33+19,21),tabel,3)="R","",VLOOKUP(MOD(BQ33+19,21),tabel,3)))))</f>
        <v/>
      </c>
      <c r="BS33" s="112" t="str">
        <f t="shared" ref="BS33:BT33" si="332">IF(BR33="L", "N", IF(BR33="V", "L", IF(BR33="N", "V", "")))</f>
        <v/>
      </c>
      <c r="BT33" s="79" t="str">
        <f t="shared" si="332"/>
        <v/>
      </c>
    </row>
    <row r="34" spans="2:72" ht="14.1" customHeight="1" x14ac:dyDescent="0.2">
      <c r="B34" s="74" t="str">
        <f t="shared" si="0"/>
        <v>WO</v>
      </c>
      <c r="C34" s="167">
        <f t="shared" si="35"/>
        <v>45686</v>
      </c>
      <c r="D34" s="188" t="str">
        <f>IF($AF$2="D1",IF(VLOOKUP(MOD(C34+12,21),tabel,3)="R","",VLOOKUP(MOD(C34+12,21),tabel,3)),IF(Invulblad!$D$5="D2",IF(VLOOKUP(MOD(C34+5,21),tabel,3)="R","",VLOOKUP(MOD(C34+5,21),tabel,3)),IF(Invulblad!$D$5="D3",IF(VLOOKUP(MOD(C34+19,21),tabel,3)="R","",VLOOKUP(MOD(C34+19,21),tabel,3)))))</f>
        <v>N</v>
      </c>
      <c r="E34" s="112" t="str">
        <f t="shared" si="12"/>
        <v>V</v>
      </c>
      <c r="F34" s="79" t="str">
        <f t="shared" si="12"/>
        <v>L</v>
      </c>
      <c r="G34" s="77"/>
      <c r="H34" s="74" t="str">
        <f>IF(MOD(ingave!$G$3,4),"",VLOOKUP(MOD(I34+12,28),tabel,2,0))</f>
        <v/>
      </c>
      <c r="I34" s="167" t="str">
        <f>IF(MOD(ingave!$G$3,4),"",I33+1)</f>
        <v/>
      </c>
      <c r="J34" s="188" t="str">
        <f>IF(MOD(ingave!G3,4),"",IF($AF$2="D1",IF(VLOOKUP(MOD(I34+12,21),tabel,3)="R","",VLOOKUP(MOD(I34+12,21),tabel,3)),IF(Invulblad!$D$5="D2",IF(VLOOKUP(MOD(I34+5,21),tabel,3)="R","",VLOOKUP(MOD(I34+5,21),tabel,3)),IF(Invulblad!$D$5="D3",IF(VLOOKUP(MOD(I34+19,21),tabel,3)="R","",VLOOKUP(MOD(I34+19,21),tabel,3))))))</f>
        <v/>
      </c>
      <c r="K34" s="112" t="str">
        <f t="shared" ref="K34:L34" si="333">IF(J34="L", "N", IF(J34="V", "L", IF(J34="N", "V", "")))</f>
        <v/>
      </c>
      <c r="L34" s="79" t="str">
        <f t="shared" si="333"/>
        <v/>
      </c>
      <c r="N34" s="74" t="str">
        <f t="shared" si="2"/>
        <v>ZA</v>
      </c>
      <c r="O34" s="167">
        <f t="shared" si="225"/>
        <v>45745</v>
      </c>
      <c r="P34" s="188" t="str">
        <f>IF($AF$2="D1",IF(VLOOKUP(MOD(O34+12,21),tabel,3)="R","",VLOOKUP(MOD(O34+12,21),tabel,3)),IF(Invulblad!$D$5="D2",IF(VLOOKUP(MOD(O34+5,21),tabel,3)="R","",VLOOKUP(MOD(O34+5,21),tabel,3)),IF(Invulblad!$D$5="D3",IF(VLOOKUP(MOD(O34+19,21),tabel,3)="R","",VLOOKUP(MOD(O34+19,21),tabel,3)))))</f>
        <v/>
      </c>
      <c r="Q34" s="112" t="str">
        <f t="shared" ref="Q34:R34" si="334">IF(P34="L", "N", IF(P34="V", "L", IF(P34="N", "V", "")))</f>
        <v/>
      </c>
      <c r="R34" s="79" t="str">
        <f t="shared" si="334"/>
        <v/>
      </c>
      <c r="T34" s="74" t="str">
        <f t="shared" si="3"/>
        <v>DI</v>
      </c>
      <c r="U34" s="167">
        <f t="shared" si="227"/>
        <v>45776</v>
      </c>
      <c r="V34" s="188" t="str">
        <f>IF($AF$2="D1",IF(VLOOKUP(MOD(U34+12,21),tabel,3)="R","",VLOOKUP(MOD(U34+12,21),tabel,3)),IF(Invulblad!$D$5="D2",IF(VLOOKUP(MOD(U34+5,21),tabel,3)="R","",VLOOKUP(MOD(U34+5,21),tabel,3)),IF(Invulblad!$D$5="D3",IF(VLOOKUP(MOD(U34+19,21),tabel,3)="R","",VLOOKUP(MOD(U34+19,21),tabel,3)))))</f>
        <v>L</v>
      </c>
      <c r="W34" s="112" t="str">
        <f t="shared" ref="W34:X34" si="335">IF(V34="L", "N", IF(V34="V", "L", IF(V34="N", "V", "")))</f>
        <v>N</v>
      </c>
      <c r="X34" s="79" t="str">
        <f t="shared" si="335"/>
        <v>V</v>
      </c>
      <c r="Z34" s="74" t="str">
        <f t="shared" si="4"/>
        <v>DO</v>
      </c>
      <c r="AA34" s="167">
        <f t="shared" si="229"/>
        <v>45806</v>
      </c>
      <c r="AB34" s="188" t="str">
        <f>IF($AF$2="D1",IF(VLOOKUP(MOD(AA34+12,21),tabel,3)="R","",VLOOKUP(MOD(AA34+12,21),tabel,3)),IF(Invulblad!$D$5="D2",IF(VLOOKUP(MOD(AA34+5,21),tabel,3)="R","",VLOOKUP(MOD(AA34+5,21),tabel,3)),IF(Invulblad!$D$5="D3",IF(VLOOKUP(MOD(AA34+19,21),tabel,3)="R","",VLOOKUP(MOD(AA34+19,21),tabel,3)))))</f>
        <v>V</v>
      </c>
      <c r="AC34" s="112" t="str">
        <f t="shared" ref="AC34:AD34" si="336">IF(AB34="L", "N", IF(AB34="V", "L", IF(AB34="N", "V", "")))</f>
        <v>L</v>
      </c>
      <c r="AD34" s="79" t="str">
        <f t="shared" si="336"/>
        <v>N</v>
      </c>
      <c r="AF34" s="74" t="str">
        <f t="shared" si="5"/>
        <v>ZO</v>
      </c>
      <c r="AG34" s="167">
        <f t="shared" si="231"/>
        <v>45837</v>
      </c>
      <c r="AH34" s="188" t="str">
        <f>IF($AF$2="D1",IF(VLOOKUP(MOD(AG34+12,21),tabel,3)="R","",VLOOKUP(MOD(AG34+12,21),tabel,3)),IF(Invulblad!$D$5="D2",IF(VLOOKUP(MOD(AG34+5,21),tabel,3)="R","",VLOOKUP(MOD(AG34+5,21),tabel,3)),IF(Invulblad!$D$5="D3",IF(VLOOKUP(MOD(AG34+19,21),tabel,3)="R","",VLOOKUP(MOD(AG34+19,21),tabel,3)))))</f>
        <v/>
      </c>
      <c r="AI34" s="112" t="str">
        <f t="shared" ref="AI34:AJ34" si="337">IF(AH34="L", "N", IF(AH34="V", "L", IF(AH34="N", "V", "")))</f>
        <v/>
      </c>
      <c r="AJ34" s="79" t="str">
        <f t="shared" si="337"/>
        <v/>
      </c>
      <c r="AL34" s="74" t="str">
        <f t="shared" si="6"/>
        <v>DI</v>
      </c>
      <c r="AM34" s="167">
        <f t="shared" si="233"/>
        <v>45867</v>
      </c>
      <c r="AN34" s="188" t="str">
        <f>IF($AF$2="D1",IF(VLOOKUP(MOD(AM34+12,21),tabel,3)="R","",VLOOKUP(MOD(AM34+12,21),tabel,3)),IF(Invulblad!$D$5="D2",IF(VLOOKUP(MOD(AM34+5,21),tabel,3)="R","",VLOOKUP(MOD(AM34+5,21),tabel,3)),IF(Invulblad!$D$5="D3",IF(VLOOKUP(MOD(AM34+19,21),tabel,3)="R","",VLOOKUP(MOD(AM34+19,21),tabel,3)))))</f>
        <v>V</v>
      </c>
      <c r="AO34" s="112" t="str">
        <f t="shared" ref="AO34:AP34" si="338">IF(AN34="L", "N", IF(AN34="V", "L", IF(AN34="N", "V", "")))</f>
        <v>L</v>
      </c>
      <c r="AP34" s="79" t="str">
        <f t="shared" si="338"/>
        <v>N</v>
      </c>
      <c r="AR34" s="74" t="str">
        <f t="shared" si="7"/>
        <v>VR</v>
      </c>
      <c r="AS34" s="167">
        <f t="shared" si="235"/>
        <v>45898</v>
      </c>
      <c r="AT34" s="188" t="str">
        <f>IF($AF$2="D1",IF(VLOOKUP(MOD(AS34+12,21),tabel,3)="R","",VLOOKUP(MOD(AS34+12,21),tabel,3)),IF(Invulblad!$D$5="D2",IF(VLOOKUP(MOD(AS34+5,21),tabel,3)="R","",VLOOKUP(MOD(AS34+5,21),tabel,3)),IF(Invulblad!$D$5="D3",IF(VLOOKUP(MOD(AS34+19,21),tabel,3)="R","",VLOOKUP(MOD(AS34+19,21),tabel,3)))))</f>
        <v>N</v>
      </c>
      <c r="AU34" s="112" t="str">
        <f t="shared" ref="AU34:AV34" si="339">IF(AT34="L", "N", IF(AT34="V", "L", IF(AT34="N", "V", "")))</f>
        <v>V</v>
      </c>
      <c r="AV34" s="79" t="str">
        <f t="shared" si="339"/>
        <v>L</v>
      </c>
      <c r="AX34" s="74" t="str">
        <f t="shared" si="8"/>
        <v>MA</v>
      </c>
      <c r="AY34" s="167">
        <f t="shared" si="237"/>
        <v>45929</v>
      </c>
      <c r="AZ34" s="188" t="str">
        <f>IF($AF$2="D1",IF(VLOOKUP(MOD(AY34+12,21),tabel,3)="R","",VLOOKUP(MOD(AY34+12,21),tabel,3)),IF(Invulblad!$D$5="D2",IF(VLOOKUP(MOD(AY34+5,21),tabel,3)="R","",VLOOKUP(MOD(AY34+5,21),tabel,3)),IF(Invulblad!$D$5="D3",IF(VLOOKUP(MOD(AY34+19,21),tabel,3)="R","",VLOOKUP(MOD(AY34+19,21),tabel,3)))))</f>
        <v>V</v>
      </c>
      <c r="BA34" s="112" t="str">
        <f t="shared" ref="BA34:BB34" si="340">IF(AZ34="L", "N", IF(AZ34="V", "L", IF(AZ34="N", "V", "")))</f>
        <v>L</v>
      </c>
      <c r="BB34" s="79" t="str">
        <f t="shared" si="340"/>
        <v>N</v>
      </c>
      <c r="BD34" s="74" t="str">
        <f t="shared" si="9"/>
        <v>WO</v>
      </c>
      <c r="BE34" s="167">
        <f t="shared" si="239"/>
        <v>45959</v>
      </c>
      <c r="BF34" s="188" t="str">
        <f>IF($AF$2="D1",IF(VLOOKUP(MOD(BE34+12,21),tabel,3)="R","",VLOOKUP(MOD(BE34+12,21),tabel,3)),IF(Invulblad!$D$5="D2",IF(VLOOKUP(MOD(BE34+5,21),tabel,3)="R","",VLOOKUP(MOD(BE34+5,21),tabel,3)),IF(Invulblad!$D$5="D3",IF(VLOOKUP(MOD(BE34+19,21),tabel,3)="R","",VLOOKUP(MOD(BE34+19,21),tabel,3)))))</f>
        <v>N</v>
      </c>
      <c r="BG34" s="112" t="str">
        <f t="shared" ref="BG34:BH34" si="341">IF(BF34="L", "N", IF(BF34="V", "L", IF(BF34="N", "V", "")))</f>
        <v>V</v>
      </c>
      <c r="BH34" s="79" t="str">
        <f t="shared" si="341"/>
        <v>L</v>
      </c>
      <c r="BJ34" s="74" t="str">
        <f t="shared" si="10"/>
        <v>ZA</v>
      </c>
      <c r="BK34" s="167">
        <f t="shared" si="241"/>
        <v>45990</v>
      </c>
      <c r="BL34" s="188" t="str">
        <f>IF($AF$2="D1",IF(VLOOKUP(MOD(BK34+12,21),tabel,3)="R","",VLOOKUP(MOD(BK34+12,21),tabel,3)),IF(Invulblad!$D$5="D2",IF(VLOOKUP(MOD(BK34+5,21),tabel,3)="R","",VLOOKUP(MOD(BK34+5,21),tabel,3)),IF(Invulblad!$D$5="D3",IF(VLOOKUP(MOD(BK34+19,21),tabel,3)="R","",VLOOKUP(MOD(BK34+19,21),tabel,3)))))</f>
        <v/>
      </c>
      <c r="BM34" s="112" t="str">
        <f t="shared" ref="BM34:BN34" si="342">IF(BL34="L", "N", IF(BL34="V", "L", IF(BL34="N", "V", "")))</f>
        <v/>
      </c>
      <c r="BN34" s="79" t="str">
        <f t="shared" si="342"/>
        <v/>
      </c>
      <c r="BP34" s="74" t="str">
        <f t="shared" si="11"/>
        <v>MA</v>
      </c>
      <c r="BQ34" s="167">
        <f t="shared" si="243"/>
        <v>46020</v>
      </c>
      <c r="BR34" s="188" t="str">
        <f>IF($AF$2="D1",IF(VLOOKUP(MOD(BQ34+12,21),tabel,3)="R","",VLOOKUP(MOD(BQ34+12,21),tabel,3)),IF(Invulblad!$D$5="D2",IF(VLOOKUP(MOD(BQ34+5,21),tabel,3)="R","",VLOOKUP(MOD(BQ34+5,21),tabel,3)),IF(Invulblad!$D$5="D3",IF(VLOOKUP(MOD(BQ34+19,21),tabel,3)="R","",VLOOKUP(MOD(BQ34+19,21),tabel,3)))))</f>
        <v>N</v>
      </c>
      <c r="BS34" s="112" t="str">
        <f t="shared" ref="BS34:BT34" si="343">IF(BR34="L", "N", IF(BR34="V", "L", IF(BR34="N", "V", "")))</f>
        <v>V</v>
      </c>
      <c r="BT34" s="79" t="str">
        <f t="shared" si="343"/>
        <v>L</v>
      </c>
    </row>
    <row r="35" spans="2:72" ht="14.1" customHeight="1" x14ac:dyDescent="0.2">
      <c r="B35" s="74" t="str">
        <f t="shared" si="0"/>
        <v>DO</v>
      </c>
      <c r="C35" s="167">
        <f t="shared" si="35"/>
        <v>45687</v>
      </c>
      <c r="D35" s="188" t="str">
        <f>IF($AF$2="D1",IF(VLOOKUP(MOD(C35+12,21),tabel,3)="R","",VLOOKUP(MOD(C35+12,21),tabel,3)),IF(Invulblad!$D$5="D2",IF(VLOOKUP(MOD(C35+5,21),tabel,3)="R","",VLOOKUP(MOD(C35+5,21),tabel,3)),IF(Invulblad!$D$5="D3",IF(VLOOKUP(MOD(C35+19,21),tabel,3)="R","",VLOOKUP(MOD(C35+19,21),tabel,3)))))</f>
        <v>N</v>
      </c>
      <c r="E35" s="112" t="str">
        <f t="shared" si="12"/>
        <v>V</v>
      </c>
      <c r="F35" s="79" t="str">
        <f t="shared" si="12"/>
        <v>L</v>
      </c>
      <c r="G35" s="77"/>
      <c r="H35" s="74"/>
      <c r="I35" s="167"/>
      <c r="J35" s="188"/>
      <c r="K35" s="112"/>
      <c r="L35" s="79"/>
      <c r="N35" s="74" t="str">
        <f t="shared" si="2"/>
        <v>ZO</v>
      </c>
      <c r="O35" s="167">
        <f t="shared" si="225"/>
        <v>45746</v>
      </c>
      <c r="P35" s="188" t="str">
        <f>IF($AF$2="D1",IF(VLOOKUP(MOD(O35+12,21),tabel,3)="R","",VLOOKUP(MOD(O35+12,21),tabel,3)),IF(Invulblad!$D$5="D2",IF(VLOOKUP(MOD(O35+5,21),tabel,3)="R","",VLOOKUP(MOD(O35+5,21),tabel,3)),IF(Invulblad!$D$5="D3",IF(VLOOKUP(MOD(O35+19,21),tabel,3)="R","",VLOOKUP(MOD(O35+19,21),tabel,3)))))</f>
        <v/>
      </c>
      <c r="Q35" s="112" t="str">
        <f t="shared" ref="Q35:R35" si="344">IF(P35="L", "N", IF(P35="V", "L", IF(P35="N", "V", "")))</f>
        <v/>
      </c>
      <c r="R35" s="79" t="str">
        <f t="shared" si="344"/>
        <v/>
      </c>
      <c r="T35" s="74" t="str">
        <f t="shared" si="3"/>
        <v>WO</v>
      </c>
      <c r="U35" s="167">
        <f t="shared" si="227"/>
        <v>45777</v>
      </c>
      <c r="V35" s="188" t="str">
        <f>IF($AF$2="D1",IF(VLOOKUP(MOD(U35+12,21),tabel,3)="R","",VLOOKUP(MOD(U35+12,21),tabel,3)),IF(Invulblad!$D$5="D2",IF(VLOOKUP(MOD(U35+5,21),tabel,3)="R","",VLOOKUP(MOD(U35+5,21),tabel,3)),IF(Invulblad!$D$5="D3",IF(VLOOKUP(MOD(U35+19,21),tabel,3)="R","",VLOOKUP(MOD(U35+19,21),tabel,3)))))</f>
        <v>L</v>
      </c>
      <c r="W35" s="112" t="str">
        <f t="shared" ref="W35:X35" si="345">IF(V35="L", "N", IF(V35="V", "L", IF(V35="N", "V", "")))</f>
        <v>N</v>
      </c>
      <c r="X35" s="79" t="str">
        <f t="shared" si="345"/>
        <v>V</v>
      </c>
      <c r="Z35" s="74" t="str">
        <f t="shared" si="4"/>
        <v>VR</v>
      </c>
      <c r="AA35" s="167">
        <f t="shared" si="229"/>
        <v>45807</v>
      </c>
      <c r="AB35" s="188" t="str">
        <f>IF($AF$2="D1",IF(VLOOKUP(MOD(AA35+12,21),tabel,3)="R","",VLOOKUP(MOD(AA35+12,21),tabel,3)),IF(Invulblad!$D$5="D2",IF(VLOOKUP(MOD(AA35+5,21),tabel,3)="R","",VLOOKUP(MOD(AA35+5,21),tabel,3)),IF(Invulblad!$D$5="D3",IF(VLOOKUP(MOD(AA35+19,21),tabel,3)="R","",VLOOKUP(MOD(AA35+19,21),tabel,3)))))</f>
        <v>V</v>
      </c>
      <c r="AC35" s="112" t="str">
        <f t="shared" ref="AC35:AD35" si="346">IF(AB35="L", "N", IF(AB35="V", "L", IF(AB35="N", "V", "")))</f>
        <v>L</v>
      </c>
      <c r="AD35" s="79" t="str">
        <f t="shared" si="346"/>
        <v>N</v>
      </c>
      <c r="AF35" s="74" t="str">
        <f t="shared" si="5"/>
        <v>MA</v>
      </c>
      <c r="AG35" s="167">
        <f t="shared" si="231"/>
        <v>45838</v>
      </c>
      <c r="AH35" s="188" t="str">
        <f>IF($AF$2="D1",IF(VLOOKUP(MOD(AG35+12,21),tabel,3)="R","",VLOOKUP(MOD(AG35+12,21),tabel,3)),IF(Invulblad!$D$5="D2",IF(VLOOKUP(MOD(AG35+5,21),tabel,3)="R","",VLOOKUP(MOD(AG35+5,21),tabel,3)),IF(Invulblad!$D$5="D3",IF(VLOOKUP(MOD(AG35+19,21),tabel,3)="R","",VLOOKUP(MOD(AG35+19,21),tabel,3)))))</f>
        <v>L</v>
      </c>
      <c r="AI35" s="112" t="str">
        <f t="shared" ref="AI35:AJ35" si="347">IF(AH35="L", "N", IF(AH35="V", "L", IF(AH35="N", "V", "")))</f>
        <v>N</v>
      </c>
      <c r="AJ35" s="79" t="str">
        <f t="shared" si="347"/>
        <v>V</v>
      </c>
      <c r="AL35" s="74" t="str">
        <f t="shared" si="6"/>
        <v>WO</v>
      </c>
      <c r="AM35" s="167">
        <f t="shared" si="233"/>
        <v>45868</v>
      </c>
      <c r="AN35" s="188" t="str">
        <f>IF($AF$2="D1",IF(VLOOKUP(MOD(AM35+12,21),tabel,3)="R","",VLOOKUP(MOD(AM35+12,21),tabel,3)),IF(Invulblad!$D$5="D2",IF(VLOOKUP(MOD(AM35+5,21),tabel,3)="R","",VLOOKUP(MOD(AM35+5,21),tabel,3)),IF(Invulblad!$D$5="D3",IF(VLOOKUP(MOD(AM35+19,21),tabel,3)="R","",VLOOKUP(MOD(AM35+19,21),tabel,3)))))</f>
        <v>V</v>
      </c>
      <c r="AO35" s="112" t="str">
        <f t="shared" ref="AO35:AP35" si="348">IF(AN35="L", "N", IF(AN35="V", "L", IF(AN35="N", "V", "")))</f>
        <v>L</v>
      </c>
      <c r="AP35" s="79" t="str">
        <f t="shared" si="348"/>
        <v>N</v>
      </c>
      <c r="AR35" s="74" t="str">
        <f t="shared" si="7"/>
        <v>ZA</v>
      </c>
      <c r="AS35" s="167">
        <f t="shared" si="235"/>
        <v>45899</v>
      </c>
      <c r="AT35" s="188" t="str">
        <f>IF($AF$2="D1",IF(VLOOKUP(MOD(AS35+12,21),tabel,3)="R","",VLOOKUP(MOD(AS35+12,21),tabel,3)),IF(Invulblad!$D$5="D2",IF(VLOOKUP(MOD(AS35+5,21),tabel,3)="R","",VLOOKUP(MOD(AS35+5,21),tabel,3)),IF(Invulblad!$D$5="D3",IF(VLOOKUP(MOD(AS35+19,21),tabel,3)="R","",VLOOKUP(MOD(AS35+19,21),tabel,3)))))</f>
        <v/>
      </c>
      <c r="AU35" s="112" t="str">
        <f t="shared" ref="AU35:AV35" si="349">IF(AT35="L", "N", IF(AT35="V", "L", IF(AT35="N", "V", "")))</f>
        <v/>
      </c>
      <c r="AV35" s="79" t="str">
        <f t="shared" si="349"/>
        <v/>
      </c>
      <c r="AX35" s="74" t="str">
        <f t="shared" si="8"/>
        <v>DI</v>
      </c>
      <c r="AY35" s="167">
        <f t="shared" si="237"/>
        <v>45930</v>
      </c>
      <c r="AZ35" s="188" t="str">
        <f>IF($AF$2="D1",IF(VLOOKUP(MOD(AY35+12,21),tabel,3)="R","",VLOOKUP(MOD(AY35+12,21),tabel,3)),IF(Invulblad!$D$5="D2",IF(VLOOKUP(MOD(AY35+5,21),tabel,3)="R","",VLOOKUP(MOD(AY35+5,21),tabel,3)),IF(Invulblad!$D$5="D3",IF(VLOOKUP(MOD(AY35+19,21),tabel,3)="R","",VLOOKUP(MOD(AY35+19,21),tabel,3)))))</f>
        <v>V</v>
      </c>
      <c r="BA35" s="112" t="str">
        <f t="shared" ref="BA35:BB35" si="350">IF(AZ35="L", "N", IF(AZ35="V", "L", IF(AZ35="N", "V", "")))</f>
        <v>L</v>
      </c>
      <c r="BB35" s="79" t="str">
        <f t="shared" si="350"/>
        <v>N</v>
      </c>
      <c r="BD35" s="74" t="str">
        <f t="shared" si="9"/>
        <v>DO</v>
      </c>
      <c r="BE35" s="167">
        <f t="shared" si="239"/>
        <v>45960</v>
      </c>
      <c r="BF35" s="188" t="str">
        <f>IF($AF$2="D1",IF(VLOOKUP(MOD(BE35+12,21),tabel,3)="R","",VLOOKUP(MOD(BE35+12,21),tabel,3)),IF(Invulblad!$D$5="D2",IF(VLOOKUP(MOD(BE35+5,21),tabel,3)="R","",VLOOKUP(MOD(BE35+5,21),tabel,3)),IF(Invulblad!$D$5="D3",IF(VLOOKUP(MOD(BE35+19,21),tabel,3)="R","",VLOOKUP(MOD(BE35+19,21),tabel,3)))))</f>
        <v>N</v>
      </c>
      <c r="BG35" s="112" t="str">
        <f t="shared" ref="BG35:BH35" si="351">IF(BF35="L", "N", IF(BF35="V", "L", IF(BF35="N", "V", "")))</f>
        <v>V</v>
      </c>
      <c r="BH35" s="79" t="str">
        <f t="shared" si="351"/>
        <v>L</v>
      </c>
      <c r="BJ35" s="74" t="str">
        <f t="shared" si="10"/>
        <v>ZO</v>
      </c>
      <c r="BK35" s="167">
        <f t="shared" si="241"/>
        <v>45991</v>
      </c>
      <c r="BL35" s="188" t="str">
        <f>IF($AF$2="D1",IF(VLOOKUP(MOD(BK35+12,21),tabel,3)="R","",VLOOKUP(MOD(BK35+12,21),tabel,3)),IF(Invulblad!$D$5="D2",IF(VLOOKUP(MOD(BK35+5,21),tabel,3)="R","",VLOOKUP(MOD(BK35+5,21),tabel,3)),IF(Invulblad!$D$5="D3",IF(VLOOKUP(MOD(BK35+19,21),tabel,3)="R","",VLOOKUP(MOD(BK35+19,21),tabel,3)))))</f>
        <v/>
      </c>
      <c r="BM35" s="112" t="str">
        <f t="shared" ref="BM35:BN35" si="352">IF(BL35="L", "N", IF(BL35="V", "L", IF(BL35="N", "V", "")))</f>
        <v/>
      </c>
      <c r="BN35" s="79" t="str">
        <f t="shared" si="352"/>
        <v/>
      </c>
      <c r="BP35" s="74" t="str">
        <f t="shared" si="11"/>
        <v>DI</v>
      </c>
      <c r="BQ35" s="167">
        <f t="shared" si="243"/>
        <v>46021</v>
      </c>
      <c r="BR35" s="188" t="str">
        <f>IF($AF$2="D1",IF(VLOOKUP(MOD(BQ35+12,21),tabel,3)="R","",VLOOKUP(MOD(BQ35+12,21),tabel,3)),IF(Invulblad!$D$5="D2",IF(VLOOKUP(MOD(BQ35+5,21),tabel,3)="R","",VLOOKUP(MOD(BQ35+5,21),tabel,3)),IF(Invulblad!$D$5="D3",IF(VLOOKUP(MOD(BQ35+19,21),tabel,3)="R","",VLOOKUP(MOD(BQ35+19,21),tabel,3)))))</f>
        <v>N</v>
      </c>
      <c r="BS35" s="112" t="str">
        <f t="shared" ref="BS35:BT35" si="353">IF(BR35="L", "N", IF(BR35="V", "L", IF(BR35="N", "V", "")))</f>
        <v>V</v>
      </c>
      <c r="BT35" s="79" t="str">
        <f t="shared" si="353"/>
        <v>L</v>
      </c>
    </row>
    <row r="36" spans="2:72" ht="14.1" customHeight="1" thickBot="1" x14ac:dyDescent="0.25">
      <c r="B36" s="82" t="str">
        <f t="shared" si="0"/>
        <v>VR</v>
      </c>
      <c r="C36" s="170">
        <f t="shared" si="35"/>
        <v>45688</v>
      </c>
      <c r="D36" s="189" t="str">
        <f>IF($AF$2="D1",IF(VLOOKUP(MOD(C36+12,21),tabel,3)="R","",VLOOKUP(MOD(C36+12,21),tabel,3)),IF(Invulblad!$D$5="D2",IF(VLOOKUP(MOD(C36+5,21),tabel,3)="R","",VLOOKUP(MOD(C36+5,21),tabel,3)),IF(Invulblad!$D$5="D3",IF(VLOOKUP(MOD(C36+19,21),tabel,3)="R","",VLOOKUP(MOD(C36+19,21),tabel,3)))))</f>
        <v>N</v>
      </c>
      <c r="E36" s="169" t="str">
        <f t="shared" si="12"/>
        <v>V</v>
      </c>
      <c r="F36" s="81" t="str">
        <f t="shared" si="12"/>
        <v>L</v>
      </c>
      <c r="G36" s="77"/>
      <c r="H36" s="82"/>
      <c r="I36" s="170"/>
      <c r="J36" s="189"/>
      <c r="K36" s="169"/>
      <c r="L36" s="81"/>
      <c r="N36" s="82" t="str">
        <f t="shared" si="2"/>
        <v>MA</v>
      </c>
      <c r="O36" s="170">
        <f t="shared" si="225"/>
        <v>45747</v>
      </c>
      <c r="P36" s="189" t="str">
        <f>IF($AF$2="D1",IF(VLOOKUP(MOD(O36+12,21),tabel,3)="R","",VLOOKUP(MOD(O36+12,21),tabel,3)),IF(Invulblad!$D$5="D2",IF(VLOOKUP(MOD(O36+5,21),tabel,3)="R","",VLOOKUP(MOD(O36+5,21),tabel,3)),IF(Invulblad!$D$5="D3",IF(VLOOKUP(MOD(O36+19,21),tabel,3)="R","",VLOOKUP(MOD(O36+19,21),tabel,3)))))</f>
        <v>N</v>
      </c>
      <c r="Q36" s="169" t="str">
        <f t="shared" ref="Q36:R36" si="354">IF(P36="L", "N", IF(P36="V", "L", IF(P36="N", "V", "")))</f>
        <v>V</v>
      </c>
      <c r="R36" s="81" t="str">
        <f t="shared" si="354"/>
        <v>L</v>
      </c>
      <c r="T36" s="82"/>
      <c r="U36" s="170"/>
      <c r="V36" s="189"/>
      <c r="W36" s="169"/>
      <c r="X36" s="81"/>
      <c r="Z36" s="82" t="str">
        <f t="shared" si="4"/>
        <v>ZA</v>
      </c>
      <c r="AA36" s="170">
        <f t="shared" si="229"/>
        <v>45808</v>
      </c>
      <c r="AB36" s="189" t="str">
        <f>IF($AF$2="D1",IF(VLOOKUP(MOD(AA36+12,21),tabel,3)="R","",VLOOKUP(MOD(AA36+12,21),tabel,3)),IF(Invulblad!$D$5="D2",IF(VLOOKUP(MOD(AA36+5,21),tabel,3)="R","",VLOOKUP(MOD(AA36+5,21),tabel,3)),IF(Invulblad!$D$5="D3",IF(VLOOKUP(MOD(AA36+19,21),tabel,3)="R","",VLOOKUP(MOD(AA36+19,21),tabel,3)))))</f>
        <v/>
      </c>
      <c r="AC36" s="169" t="str">
        <f t="shared" ref="AC36:AD36" si="355">IF(AB36="L", "N", IF(AB36="V", "L", IF(AB36="N", "V", "")))</f>
        <v/>
      </c>
      <c r="AD36" s="81" t="str">
        <f t="shared" si="355"/>
        <v/>
      </c>
      <c r="AF36" s="82"/>
      <c r="AG36" s="170"/>
      <c r="AH36" s="189"/>
      <c r="AI36" s="169"/>
      <c r="AJ36" s="81"/>
      <c r="AL36" s="82" t="str">
        <f t="shared" si="6"/>
        <v>DO</v>
      </c>
      <c r="AM36" s="170">
        <f t="shared" si="233"/>
        <v>45869</v>
      </c>
      <c r="AN36" s="189" t="str">
        <f>IF($AF$2="D1",IF(VLOOKUP(MOD(AM36+12,21),tabel,3)="R","",VLOOKUP(MOD(AM36+12,21),tabel,3)),IF(Invulblad!$D$5="D2",IF(VLOOKUP(MOD(AM36+5,21),tabel,3)="R","",VLOOKUP(MOD(AM36+5,21),tabel,3)),IF(Invulblad!$D$5="D3",IF(VLOOKUP(MOD(AM36+19,21),tabel,3)="R","",VLOOKUP(MOD(AM36+19,21),tabel,3)))))</f>
        <v>V</v>
      </c>
      <c r="AO36" s="169" t="str">
        <f t="shared" ref="AO36:AP36" si="356">IF(AN36="L", "N", IF(AN36="V", "L", IF(AN36="N", "V", "")))</f>
        <v>L</v>
      </c>
      <c r="AP36" s="81" t="str">
        <f t="shared" si="356"/>
        <v>N</v>
      </c>
      <c r="AR36" s="82" t="str">
        <f t="shared" si="7"/>
        <v>ZO</v>
      </c>
      <c r="AS36" s="170">
        <f t="shared" si="235"/>
        <v>45900</v>
      </c>
      <c r="AT36" s="189" t="str">
        <f>IF($AF$2="D1",IF(VLOOKUP(MOD(AS36+12,21),tabel,3)="R","",VLOOKUP(MOD(AS36+12,21),tabel,3)),IF(Invulblad!$D$5="D2",IF(VLOOKUP(MOD(AS36+5,21),tabel,3)="R","",VLOOKUP(MOD(AS36+5,21),tabel,3)),IF(Invulblad!$D$5="D3",IF(VLOOKUP(MOD(AS36+19,21),tabel,3)="R","",VLOOKUP(MOD(AS36+19,21),tabel,3)))))</f>
        <v/>
      </c>
      <c r="AU36" s="169" t="str">
        <f t="shared" ref="AU36:AV36" si="357">IF(AT36="L", "N", IF(AT36="V", "L", IF(AT36="N", "V", "")))</f>
        <v/>
      </c>
      <c r="AV36" s="81" t="str">
        <f t="shared" si="357"/>
        <v/>
      </c>
      <c r="AX36" s="82"/>
      <c r="AY36" s="170"/>
      <c r="AZ36" s="190"/>
      <c r="BA36" s="80"/>
      <c r="BB36" s="170"/>
      <c r="BD36" s="82" t="str">
        <f t="shared" si="9"/>
        <v>VR</v>
      </c>
      <c r="BE36" s="170">
        <f t="shared" si="239"/>
        <v>45961</v>
      </c>
      <c r="BF36" s="189" t="str">
        <f>IF($AF$2="D1",IF(VLOOKUP(MOD(BE36+12,21),tabel,3)="R","",VLOOKUP(MOD(BE36+12,21),tabel,3)),IF(Invulblad!$D$5="D2",IF(VLOOKUP(MOD(BE36+5,21),tabel,3)="R","",VLOOKUP(MOD(BE36+5,21),tabel,3)),IF(Invulblad!$D$5="D3",IF(VLOOKUP(MOD(BE36+19,21),tabel,3)="R","",VLOOKUP(MOD(BE36+19,21),tabel,3)))))</f>
        <v>N</v>
      </c>
      <c r="BG36" s="169" t="str">
        <f t="shared" ref="BG36:BH36" si="358">IF(BF36="L", "N", IF(BF36="V", "L", IF(BF36="N", "V", "")))</f>
        <v>V</v>
      </c>
      <c r="BH36" s="81" t="str">
        <f t="shared" si="358"/>
        <v>L</v>
      </c>
      <c r="BJ36" s="82"/>
      <c r="BK36" s="170"/>
      <c r="BL36" s="189"/>
      <c r="BM36" s="169"/>
      <c r="BN36" s="81"/>
      <c r="BP36" s="171" t="str">
        <f t="shared" si="11"/>
        <v>WO</v>
      </c>
      <c r="BQ36" s="170">
        <f t="shared" si="243"/>
        <v>46022</v>
      </c>
      <c r="BR36" s="189" t="str">
        <f>IF($AF$2="D1",IF(VLOOKUP(MOD(BQ36+12,21),tabel,3)="R","",VLOOKUP(MOD(BQ36+12,21),tabel,3)),IF(Invulblad!$D$5="D2",IF(VLOOKUP(MOD(BQ36+5,21),tabel,3)="R","",VLOOKUP(MOD(BQ36+5,21),tabel,3)),IF(Invulblad!$D$5="D3",IF(VLOOKUP(MOD(BQ36+19,21),tabel,3)="R","",VLOOKUP(MOD(BQ36+19,21),tabel,3)))))</f>
        <v>N</v>
      </c>
      <c r="BS36" s="169" t="str">
        <f t="shared" ref="BS36:BT36" si="359">IF(BR36="L", "N", IF(BR36="V", "L", IF(BR36="N", "V", "")))</f>
        <v>V</v>
      </c>
      <c r="BT36" s="81" t="str">
        <f t="shared" si="359"/>
        <v>L</v>
      </c>
    </row>
    <row r="37" spans="2:72" ht="12.75" x14ac:dyDescent="0.2"/>
  </sheetData>
  <sheetProtection algorithmName="SHA-256" hashValue="S0FN8Ck8omiOjc/3HHoIo+kkF/Tzpy2qGG7oZoQX/Hc=" saltValue="xfA7GQ9FpNGlJi/FtWeuYQ==" spinCount="100000" sheet="1" objects="1" scenarios="1" selectLockedCells="1" selectUnlockedCells="1"/>
  <mergeCells count="28">
    <mergeCell ref="AF1:AN1"/>
    <mergeCell ref="A3:G3"/>
    <mergeCell ref="BO3:BR3"/>
    <mergeCell ref="B5:C5"/>
    <mergeCell ref="AI2:AK2"/>
    <mergeCell ref="AL4:AP4"/>
    <mergeCell ref="AR4:AV4"/>
    <mergeCell ref="AX4:BB4"/>
    <mergeCell ref="B4:F4"/>
    <mergeCell ref="H4:L4"/>
    <mergeCell ref="N4:R4"/>
    <mergeCell ref="T4:X4"/>
    <mergeCell ref="Z4:AD4"/>
    <mergeCell ref="BJ4:BN4"/>
    <mergeCell ref="BP4:BT4"/>
    <mergeCell ref="H5:I5"/>
    <mergeCell ref="N5:O5"/>
    <mergeCell ref="T5:U5"/>
    <mergeCell ref="Z5:AA5"/>
    <mergeCell ref="AF5:AG5"/>
    <mergeCell ref="AL5:AM5"/>
    <mergeCell ref="BP5:BQ5"/>
    <mergeCell ref="BD4:BH4"/>
    <mergeCell ref="AF4:AJ4"/>
    <mergeCell ref="AR5:AS5"/>
    <mergeCell ref="AX5:AY5"/>
    <mergeCell ref="BD5:BE5"/>
    <mergeCell ref="BJ5:BK5"/>
  </mergeCells>
  <conditionalFormatting sqref="B6:F36">
    <cfRule type="expression" dxfId="25" priority="6" stopIfTrue="1">
      <formula>($B6="ZA")+($B6="ZO")</formula>
    </cfRule>
  </conditionalFormatting>
  <conditionalFormatting sqref="H6:L36">
    <cfRule type="expression" dxfId="24" priority="7" stopIfTrue="1">
      <formula>($H6="ZA")+($H6="ZO")</formula>
    </cfRule>
  </conditionalFormatting>
  <conditionalFormatting sqref="N6:R36">
    <cfRule type="expression" dxfId="23" priority="8" stopIfTrue="1">
      <formula>($N6="ZA")+($N6="ZO")</formula>
    </cfRule>
  </conditionalFormatting>
  <conditionalFormatting sqref="T6:X36">
    <cfRule type="expression" dxfId="22" priority="9" stopIfTrue="1">
      <formula>($T6="ZA")+($T6="ZO")</formula>
    </cfRule>
  </conditionalFormatting>
  <conditionalFormatting sqref="Z6:AD36">
    <cfRule type="expression" dxfId="21" priority="10" stopIfTrue="1">
      <formula>($Z6="ZA")+($Z6="ZO")</formula>
    </cfRule>
  </conditionalFormatting>
  <conditionalFormatting sqref="AF6:AJ36">
    <cfRule type="expression" dxfId="20" priority="11" stopIfTrue="1">
      <formula>($AF6="ZA")+($AF6="ZO")</formula>
    </cfRule>
  </conditionalFormatting>
  <conditionalFormatting sqref="AL6:AP36">
    <cfRule type="expression" dxfId="19" priority="12" stopIfTrue="1">
      <formula>($AL6="ZA")+($AL6="ZO")</formula>
    </cfRule>
  </conditionalFormatting>
  <conditionalFormatting sqref="AR6:AV36">
    <cfRule type="expression" dxfId="18" priority="13" stopIfTrue="1">
      <formula>($AR6="ZA")+($AR6="ZO")</formula>
    </cfRule>
  </conditionalFormatting>
  <conditionalFormatting sqref="AX6:BB35 AX36 AZ36:BB36">
    <cfRule type="expression" dxfId="17" priority="14" stopIfTrue="1">
      <formula>($AX6="ZA")+($AX6="ZO")</formula>
    </cfRule>
  </conditionalFormatting>
  <conditionalFormatting sqref="AY36">
    <cfRule type="expression" dxfId="16" priority="4" stopIfTrue="1">
      <formula>($AF36="ZA")+($AF36="ZO")</formula>
    </cfRule>
  </conditionalFormatting>
  <conditionalFormatting sqref="BD6:BH36">
    <cfRule type="expression" dxfId="15" priority="15" stopIfTrue="1">
      <formula>($BD6="ZA")+($BD6="ZO")</formula>
    </cfRule>
  </conditionalFormatting>
  <conditionalFormatting sqref="BJ6:BN36">
    <cfRule type="expression" dxfId="14" priority="16" stopIfTrue="1">
      <formula>($BJ6="ZA")+($BJ6="ZO")</formula>
    </cfRule>
  </conditionalFormatting>
  <conditionalFormatting sqref="BP6:BT36">
    <cfRule type="expression" dxfId="13" priority="3" stopIfTrue="1">
      <formula>($BP6="ZA")+($BP6="ZO")</formula>
    </cfRule>
  </conditionalFormatting>
  <printOptions horizontalCentered="1" verticalCentered="1"/>
  <pageMargins left="0.51181102362204722" right="0.51181102362204722" top="0.55118110236220474" bottom="0.55118110236220474" header="0.39370078740157483" footer="0.39370078740157483"/>
  <pageSetup paperSize="9" orientation="landscape" horizontalDpi="300" verticalDpi="300" r:id="rId1"/>
  <headerFooter alignWithMargins="0">
    <oddFooter>&amp;C &amp;R_x000D_&amp;1#&amp;"Calibri"&amp;12&amp;KFF0000 INTERNAL</oddFooter>
  </headerFooter>
  <customProperties>
    <customPr name="Ibp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39"/>
  <sheetViews>
    <sheetView showGridLines="0" topLeftCell="A3" zoomScaleNormal="100" workbookViewId="0">
      <selection activeCell="K2" sqref="K2"/>
    </sheetView>
  </sheetViews>
  <sheetFormatPr defaultColWidth="0" defaultRowHeight="15.95" customHeight="1" zeroHeight="1" x14ac:dyDescent="0.2"/>
  <cols>
    <col min="1" max="1" width="5" bestFit="1" customWidth="1"/>
    <col min="2" max="2" width="3" bestFit="1" customWidth="1"/>
    <col min="3" max="5" width="3.7109375" style="20" customWidth="1"/>
    <col min="6" max="6" width="2.7109375" style="20" customWidth="1"/>
    <col min="7" max="7" width="4.28515625" style="20" customWidth="1"/>
    <col min="8" max="8" width="3" style="35" customWidth="1"/>
    <col min="9" max="11" width="3.7109375" style="20" customWidth="1"/>
    <col min="12" max="12" width="2.7109375" style="20" customWidth="1"/>
    <col min="13" max="13" width="4.28515625" style="20" customWidth="1"/>
    <col min="14" max="14" width="3" style="35" customWidth="1"/>
    <col min="15" max="17" width="3.7109375" style="20" customWidth="1"/>
    <col min="18" max="18" width="2.7109375" style="20" customWidth="1"/>
    <col min="19" max="19" width="4.28515625" style="20" customWidth="1"/>
    <col min="20" max="20" width="3" style="35" customWidth="1"/>
    <col min="21" max="23" width="3.7109375" style="20" customWidth="1"/>
    <col min="24" max="24" width="2.7109375" style="20" customWidth="1"/>
    <col min="25" max="25" width="4.28515625" style="20" customWidth="1"/>
    <col min="26" max="26" width="3" style="35" customWidth="1"/>
    <col min="27" max="29" width="3.7109375" style="20" customWidth="1"/>
    <col min="30" max="30" width="2.7109375" style="20" customWidth="1"/>
    <col min="31" max="31" width="4.28515625" style="20" customWidth="1"/>
    <col min="32" max="32" width="3" style="35" customWidth="1"/>
    <col min="33" max="35" width="3.7109375" style="20" customWidth="1"/>
    <col min="36" max="36" width="3.85546875" style="20" customWidth="1"/>
    <col min="37" max="47" width="9.140625" hidden="1"/>
  </cols>
  <sheetData>
    <row r="1" spans="1:36" ht="21" customHeight="1" x14ac:dyDescent="0.2">
      <c r="B1" s="97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1:36" ht="21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207">
        <f>Invulblad!B5</f>
        <v>2025</v>
      </c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</row>
    <row r="3" spans="1:36" ht="13.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</row>
    <row r="4" spans="1:36" ht="9.75" customHeight="1" x14ac:dyDescent="0.2">
      <c r="A4" s="177" t="s">
        <v>43</v>
      </c>
      <c r="B4" s="178"/>
      <c r="C4" s="178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208" t="s">
        <v>43</v>
      </c>
      <c r="AB4" s="208"/>
      <c r="AC4" s="208"/>
      <c r="AD4" s="208"/>
      <c r="AE4" s="208"/>
      <c r="AF4" s="208"/>
      <c r="AG4" s="208"/>
      <c r="AH4" s="97"/>
      <c r="AI4" s="97"/>
    </row>
    <row r="5" spans="1:36" ht="9.75" customHeight="1" thickBot="1" x14ac:dyDescent="0.25"/>
    <row r="6" spans="1:36" s="95" customFormat="1" ht="14.1" customHeight="1" thickBot="1" x14ac:dyDescent="0.3">
      <c r="A6" s="204">
        <f>B8</f>
        <v>45658</v>
      </c>
      <c r="B6" s="205"/>
      <c r="C6" s="205"/>
      <c r="D6" s="205"/>
      <c r="E6" s="206"/>
      <c r="F6" s="113"/>
      <c r="G6" s="204">
        <f>H8</f>
        <v>45689</v>
      </c>
      <c r="H6" s="205"/>
      <c r="I6" s="205"/>
      <c r="J6" s="205"/>
      <c r="K6" s="206"/>
      <c r="L6" s="113"/>
      <c r="M6" s="204">
        <f>N8</f>
        <v>45717</v>
      </c>
      <c r="N6" s="205"/>
      <c r="O6" s="205"/>
      <c r="P6" s="205"/>
      <c r="Q6" s="206"/>
      <c r="R6" s="113"/>
      <c r="S6" s="204">
        <f>T8</f>
        <v>45748</v>
      </c>
      <c r="T6" s="205"/>
      <c r="U6" s="205"/>
      <c r="V6" s="205"/>
      <c r="W6" s="206"/>
      <c r="X6" s="113"/>
      <c r="Y6" s="204">
        <f>Z8</f>
        <v>45778</v>
      </c>
      <c r="Z6" s="205"/>
      <c r="AA6" s="205"/>
      <c r="AB6" s="205"/>
      <c r="AC6" s="206"/>
      <c r="AD6" s="113"/>
      <c r="AE6" s="204">
        <f>AF8</f>
        <v>45809</v>
      </c>
      <c r="AF6" s="205"/>
      <c r="AG6" s="205"/>
      <c r="AH6" s="205"/>
      <c r="AI6" s="206"/>
      <c r="AJ6" s="113"/>
    </row>
    <row r="7" spans="1:36" ht="14.1" customHeight="1" thickBot="1" x14ac:dyDescent="0.25">
      <c r="A7" s="28"/>
      <c r="C7" s="153" t="s">
        <v>40</v>
      </c>
      <c r="D7" s="154" t="s">
        <v>42</v>
      </c>
      <c r="E7" s="155" t="s">
        <v>41</v>
      </c>
      <c r="G7" s="114"/>
      <c r="H7" s="115"/>
      <c r="I7" s="153" t="s">
        <v>40</v>
      </c>
      <c r="J7" s="154" t="s">
        <v>42</v>
      </c>
      <c r="K7" s="155" t="s">
        <v>41</v>
      </c>
      <c r="M7" s="68"/>
      <c r="N7" s="20"/>
      <c r="O7" s="153" t="s">
        <v>40</v>
      </c>
      <c r="P7" s="154" t="s">
        <v>42</v>
      </c>
      <c r="Q7" s="155" t="s">
        <v>41</v>
      </c>
      <c r="S7" s="68"/>
      <c r="T7" s="20"/>
      <c r="U7" s="153" t="s">
        <v>40</v>
      </c>
      <c r="V7" s="154" t="s">
        <v>42</v>
      </c>
      <c r="W7" s="155" t="s">
        <v>41</v>
      </c>
      <c r="Y7" s="68"/>
      <c r="Z7" s="20"/>
      <c r="AA7" s="153" t="s">
        <v>40</v>
      </c>
      <c r="AB7" s="154" t="s">
        <v>42</v>
      </c>
      <c r="AC7" s="155" t="s">
        <v>41</v>
      </c>
      <c r="AE7" s="68"/>
      <c r="AF7" s="20"/>
      <c r="AG7" s="153" t="s">
        <v>40</v>
      </c>
      <c r="AH7" s="154" t="s">
        <v>42</v>
      </c>
      <c r="AI7" s="155" t="s">
        <v>41</v>
      </c>
    </row>
    <row r="8" spans="1:36" ht="14.1" customHeight="1" x14ac:dyDescent="0.2">
      <c r="A8" s="29" t="str">
        <f>VLOOKUP(MOD($B8+12,35),tabel,2,0)</f>
        <v>WO</v>
      </c>
      <c r="B8" s="32">
        <f>ingave!G6</f>
        <v>45658</v>
      </c>
      <c r="C8" s="118" t="str">
        <f t="shared" ref="C8:C38" si="0">IF(VLOOKUP(MOD($B8+12,21),tabel,3,0)="R","",VLOOKUP(MOD($B8+12,21),tabel,3,0))</f>
        <v>V</v>
      </c>
      <c r="D8" s="116" t="str">
        <f t="shared" ref="D8:D38" si="1">IF(VLOOKUP(MOD($B8+5,21),tabel,3,0)="R","",VLOOKUP(MOD($B8+5,21),tabel,3,0))</f>
        <v>L</v>
      </c>
      <c r="E8" s="117" t="str">
        <f t="shared" ref="E8:E38" si="2">IF(VLOOKUP(MOD($B8+19,21),tabel,3,0)="R","",VLOOKUP(MOD($B8+19,21),tabel,3,0))</f>
        <v>N</v>
      </c>
      <c r="G8" s="118" t="str">
        <f>VLOOKUP(MOD(H8+12,35),tabel,2,0)</f>
        <v>ZA</v>
      </c>
      <c r="H8" s="120">
        <f>B38+1</f>
        <v>45689</v>
      </c>
      <c r="I8" s="121" t="str">
        <f t="shared" ref="I8:I35" si="3">IF(VLOOKUP(MOD($H8+12,21),tabel,3,0)="R","",VLOOKUP(MOD($H8+12,21),tabel,3,0))</f>
        <v/>
      </c>
      <c r="J8" s="122" t="str">
        <f t="shared" ref="J8:J35" si="4">IF(VLOOKUP(MOD($H8+5,21),tabel,3,0)="R","",VLOOKUP(MOD($H8+5,21),tabel,3,0))</f>
        <v/>
      </c>
      <c r="K8" s="119" t="str">
        <f t="shared" ref="K8:K35" si="5">IF(VLOOKUP(MOD($H8+19,21),tabel,3,0)="R","",VLOOKUP(MOD($H8+19,21),tabel,3,0))</f>
        <v/>
      </c>
      <c r="M8" s="118" t="str">
        <f>VLOOKUP(MOD(N8+12,35),tabel,2,0)</f>
        <v>ZA</v>
      </c>
      <c r="N8" s="120">
        <f>IF(MOD(ingave!G3,4),H35+1,H35+2)</f>
        <v>45717</v>
      </c>
      <c r="O8" s="121" t="str">
        <f t="shared" ref="O8:O38" si="6">IF(VLOOKUP(MOD(N8+12,21),tabel,3,0)="R","",VLOOKUP(MOD(N8+12,21),tabel,3,0))</f>
        <v/>
      </c>
      <c r="P8" s="122" t="str">
        <f t="shared" ref="P8:P38" si="7">IF(VLOOKUP(MOD(N8+5,21),tabel,3,0)="R","",VLOOKUP(MOD(N8+5,21),tabel,3,0))</f>
        <v/>
      </c>
      <c r="Q8" s="119" t="str">
        <f t="shared" ref="Q8:Q38" si="8">IF(VLOOKUP(MOD(N8+19,21),tabel,3,0)="R","",VLOOKUP(MOD(N8+19,21),tabel,3,0))</f>
        <v/>
      </c>
      <c r="S8" s="118" t="str">
        <f>VLOOKUP(MOD(T8+12,35),tabel,2,0)</f>
        <v>DI</v>
      </c>
      <c r="T8" s="120">
        <f>N38+1</f>
        <v>45748</v>
      </c>
      <c r="U8" s="121" t="str">
        <f t="shared" ref="U8:U37" si="9">IF(VLOOKUP(MOD(T8+12,21),tabel,3,0)="R","",VLOOKUP(MOD(T8+12,21),tabel,3,0))</f>
        <v>N</v>
      </c>
      <c r="V8" s="122" t="str">
        <f t="shared" ref="V8:V37" si="10">IF(VLOOKUP(MOD(T8+5,21),tabel,3,0)="R","",VLOOKUP(MOD(T8+5,21),tabel,3,0))</f>
        <v>V</v>
      </c>
      <c r="W8" s="119" t="str">
        <f t="shared" ref="W8:W37" si="11">IF(VLOOKUP(MOD(T8+19,21),tabel,3,0)="R","",VLOOKUP(MOD(T8+19,21),tabel,3,0))</f>
        <v>L</v>
      </c>
      <c r="Y8" s="118" t="str">
        <f>VLOOKUP(MOD(Z8+12,35),tabel,2,0)</f>
        <v>DO</v>
      </c>
      <c r="Z8" s="120">
        <f>T37+1</f>
        <v>45778</v>
      </c>
      <c r="AA8" s="121" t="str">
        <f t="shared" ref="AA8:AA38" si="12">IF(VLOOKUP(MOD(Z8+12,21),tabel,3,0)="R","",VLOOKUP(MOD(Z8+12,21),tabel,3,0))</f>
        <v>L</v>
      </c>
      <c r="AB8" s="122" t="str">
        <f t="shared" ref="AB8:AB38" si="13">IF(VLOOKUP(MOD(Z8+5,21),tabel,3,0)="R","",VLOOKUP(MOD(Z8+5,21),tabel,3,0))</f>
        <v>N</v>
      </c>
      <c r="AC8" s="119" t="str">
        <f t="shared" ref="AC8:AC38" si="14">IF(VLOOKUP(MOD(Z8+19,21),tabel,3,0)="R","",VLOOKUP(MOD(Z8+19,21),tabel,3,0))</f>
        <v>V</v>
      </c>
      <c r="AE8" s="118" t="str">
        <f>VLOOKUP(MOD(AF8+12,35),tabel,2,0)</f>
        <v>ZO</v>
      </c>
      <c r="AF8" s="120">
        <f>Z38+1</f>
        <v>45809</v>
      </c>
      <c r="AG8" s="121" t="str">
        <f t="shared" ref="AG8:AG37" si="15">IF(VLOOKUP(MOD(AF8+12,21),tabel,3,0)="R","",VLOOKUP(MOD(AF8+12,21),tabel,3,0))</f>
        <v/>
      </c>
      <c r="AH8" s="122" t="str">
        <f t="shared" ref="AH8:AH37" si="16">IF(VLOOKUP(MOD(AF8+5,21),tabel,3,0)="R","",VLOOKUP(MOD(AF8+5,21),tabel,3,0))</f>
        <v/>
      </c>
      <c r="AI8" s="119" t="str">
        <f t="shared" ref="AI8:AI37" si="17">IF(VLOOKUP(MOD(AF8+19,21),tabel,3,0)="R","",VLOOKUP(MOD(AF8+19,21),tabel,3,0))</f>
        <v/>
      </c>
    </row>
    <row r="9" spans="1:36" ht="14.1" customHeight="1" x14ac:dyDescent="0.2">
      <c r="A9" s="30" t="str">
        <f t="shared" ref="A9:A38" si="18">VLOOKUP(MOD(B9+12,35),tabel,2,0)</f>
        <v>DO</v>
      </c>
      <c r="B9" s="33">
        <f>B8+1</f>
        <v>45659</v>
      </c>
      <c r="C9" s="125" t="str">
        <f t="shared" si="0"/>
        <v>V</v>
      </c>
      <c r="D9" s="123" t="str">
        <f t="shared" si="1"/>
        <v>L</v>
      </c>
      <c r="E9" s="124" t="str">
        <f t="shared" si="2"/>
        <v>N</v>
      </c>
      <c r="G9" s="125" t="str">
        <f t="shared" ref="G9:G35" si="19">VLOOKUP(MOD(H9+12,35),tabel,2,0)</f>
        <v>ZO</v>
      </c>
      <c r="H9" s="130">
        <f>H8+1</f>
        <v>45690</v>
      </c>
      <c r="I9" s="131" t="str">
        <f t="shared" si="3"/>
        <v/>
      </c>
      <c r="J9" s="127" t="str">
        <f t="shared" si="4"/>
        <v/>
      </c>
      <c r="K9" s="126" t="str">
        <f t="shared" si="5"/>
        <v/>
      </c>
      <c r="M9" s="128" t="str">
        <f t="shared" ref="M9:M38" si="20">VLOOKUP(MOD(N9+12,35),tabel,2,0)</f>
        <v>ZO</v>
      </c>
      <c r="N9" s="129">
        <f>N8+1</f>
        <v>45718</v>
      </c>
      <c r="O9" s="131" t="str">
        <f t="shared" si="6"/>
        <v/>
      </c>
      <c r="P9" s="127" t="str">
        <f t="shared" si="7"/>
        <v/>
      </c>
      <c r="Q9" s="126" t="str">
        <f t="shared" si="8"/>
        <v/>
      </c>
      <c r="S9" s="125" t="str">
        <f t="shared" ref="S9:S37" si="21">VLOOKUP(MOD(T9+12,35),tabel,2,0)</f>
        <v>WO</v>
      </c>
      <c r="T9" s="130">
        <f>T8+1</f>
        <v>45749</v>
      </c>
      <c r="U9" s="131" t="str">
        <f t="shared" si="9"/>
        <v>N</v>
      </c>
      <c r="V9" s="127" t="str">
        <f t="shared" si="10"/>
        <v>V</v>
      </c>
      <c r="W9" s="126" t="str">
        <f t="shared" si="11"/>
        <v>L</v>
      </c>
      <c r="Y9" s="125" t="str">
        <f t="shared" ref="Y9:Y38" si="22">VLOOKUP(MOD(Z9+12,35),tabel,2,0)</f>
        <v>VR</v>
      </c>
      <c r="Z9" s="130">
        <f>Z8+1</f>
        <v>45779</v>
      </c>
      <c r="AA9" s="131" t="str">
        <f t="shared" si="12"/>
        <v>L</v>
      </c>
      <c r="AB9" s="127" t="str">
        <f t="shared" si="13"/>
        <v>N</v>
      </c>
      <c r="AC9" s="126" t="str">
        <f t="shared" si="14"/>
        <v>V</v>
      </c>
      <c r="AE9" s="125" t="str">
        <f t="shared" ref="AE9:AE37" si="23">VLOOKUP(MOD(AF9+12,35),tabel,2,0)</f>
        <v>MA</v>
      </c>
      <c r="AF9" s="130">
        <f>AF8+1</f>
        <v>45810</v>
      </c>
      <c r="AG9" s="131" t="str">
        <f t="shared" si="15"/>
        <v>N</v>
      </c>
      <c r="AH9" s="127" t="str">
        <f t="shared" si="16"/>
        <v>V</v>
      </c>
      <c r="AI9" s="126" t="str">
        <f t="shared" si="17"/>
        <v>L</v>
      </c>
    </row>
    <row r="10" spans="1:36" ht="14.1" customHeight="1" x14ac:dyDescent="0.2">
      <c r="A10" s="30" t="str">
        <f t="shared" si="18"/>
        <v>VR</v>
      </c>
      <c r="B10" s="33">
        <f>B9+1</f>
        <v>45660</v>
      </c>
      <c r="C10" s="125" t="str">
        <f t="shared" si="0"/>
        <v>V</v>
      </c>
      <c r="D10" s="123" t="str">
        <f t="shared" si="1"/>
        <v>L</v>
      </c>
      <c r="E10" s="124" t="str">
        <f t="shared" si="2"/>
        <v>N</v>
      </c>
      <c r="G10" s="125" t="str">
        <f t="shared" si="19"/>
        <v>MA</v>
      </c>
      <c r="H10" s="130">
        <f t="shared" ref="H10:H35" si="24">H9+1</f>
        <v>45691</v>
      </c>
      <c r="I10" s="131" t="str">
        <f t="shared" si="3"/>
        <v>L</v>
      </c>
      <c r="J10" s="127" t="str">
        <f t="shared" si="4"/>
        <v>N</v>
      </c>
      <c r="K10" s="126" t="str">
        <f t="shared" si="5"/>
        <v>V</v>
      </c>
      <c r="M10" s="128" t="str">
        <f t="shared" si="20"/>
        <v>MA</v>
      </c>
      <c r="N10" s="129">
        <f t="shared" ref="N10:N38" si="25">N9+1</f>
        <v>45719</v>
      </c>
      <c r="O10" s="131" t="str">
        <f t="shared" si="6"/>
        <v>V</v>
      </c>
      <c r="P10" s="127" t="str">
        <f t="shared" si="7"/>
        <v>L</v>
      </c>
      <c r="Q10" s="126" t="str">
        <f t="shared" si="8"/>
        <v>N</v>
      </c>
      <c r="S10" s="125" t="str">
        <f t="shared" si="21"/>
        <v>DO</v>
      </c>
      <c r="T10" s="130">
        <f t="shared" ref="T10:T37" si="26">T9+1</f>
        <v>45750</v>
      </c>
      <c r="U10" s="131" t="str">
        <f t="shared" si="9"/>
        <v>N</v>
      </c>
      <c r="V10" s="127" t="str">
        <f t="shared" si="10"/>
        <v>V</v>
      </c>
      <c r="W10" s="126" t="str">
        <f t="shared" si="11"/>
        <v>L</v>
      </c>
      <c r="Y10" s="125" t="str">
        <f t="shared" si="22"/>
        <v>ZA</v>
      </c>
      <c r="Z10" s="130">
        <f t="shared" ref="Z10:Z38" si="27">Z9+1</f>
        <v>45780</v>
      </c>
      <c r="AA10" s="131" t="str">
        <f t="shared" si="12"/>
        <v/>
      </c>
      <c r="AB10" s="127" t="str">
        <f t="shared" si="13"/>
        <v/>
      </c>
      <c r="AC10" s="126" t="str">
        <f t="shared" si="14"/>
        <v/>
      </c>
      <c r="AE10" s="125" t="str">
        <f t="shared" si="23"/>
        <v>DI</v>
      </c>
      <c r="AF10" s="130">
        <f t="shared" ref="AF10:AF37" si="28">AF9+1</f>
        <v>45811</v>
      </c>
      <c r="AG10" s="131" t="str">
        <f t="shared" si="15"/>
        <v>N</v>
      </c>
      <c r="AH10" s="127" t="str">
        <f t="shared" si="16"/>
        <v>V</v>
      </c>
      <c r="AI10" s="126" t="str">
        <f t="shared" si="17"/>
        <v>L</v>
      </c>
    </row>
    <row r="11" spans="1:36" ht="14.1" customHeight="1" x14ac:dyDescent="0.2">
      <c r="A11" s="30" t="str">
        <f t="shared" si="18"/>
        <v>ZA</v>
      </c>
      <c r="B11" s="33">
        <f t="shared" ref="B11:B38" si="29">B10+1</f>
        <v>45661</v>
      </c>
      <c r="C11" s="125" t="str">
        <f t="shared" si="0"/>
        <v/>
      </c>
      <c r="D11" s="123" t="str">
        <f t="shared" si="1"/>
        <v/>
      </c>
      <c r="E11" s="124" t="str">
        <f t="shared" si="2"/>
        <v/>
      </c>
      <c r="G11" s="125" t="str">
        <f t="shared" si="19"/>
        <v>DI</v>
      </c>
      <c r="H11" s="130">
        <f t="shared" si="24"/>
        <v>45692</v>
      </c>
      <c r="I11" s="131" t="str">
        <f t="shared" si="3"/>
        <v>L</v>
      </c>
      <c r="J11" s="127" t="str">
        <f t="shared" si="4"/>
        <v>N</v>
      </c>
      <c r="K11" s="126" t="str">
        <f t="shared" si="5"/>
        <v>V</v>
      </c>
      <c r="M11" s="128" t="str">
        <f t="shared" si="20"/>
        <v>DI</v>
      </c>
      <c r="N11" s="129">
        <f t="shared" si="25"/>
        <v>45720</v>
      </c>
      <c r="O11" s="131" t="str">
        <f t="shared" si="6"/>
        <v>V</v>
      </c>
      <c r="P11" s="127" t="str">
        <f t="shared" si="7"/>
        <v>L</v>
      </c>
      <c r="Q11" s="126" t="str">
        <f t="shared" si="8"/>
        <v>N</v>
      </c>
      <c r="S11" s="125" t="str">
        <f t="shared" si="21"/>
        <v>VR</v>
      </c>
      <c r="T11" s="130">
        <f t="shared" si="26"/>
        <v>45751</v>
      </c>
      <c r="U11" s="131" t="str">
        <f t="shared" si="9"/>
        <v>N</v>
      </c>
      <c r="V11" s="127" t="str">
        <f t="shared" si="10"/>
        <v>V</v>
      </c>
      <c r="W11" s="126" t="str">
        <f t="shared" si="11"/>
        <v>L</v>
      </c>
      <c r="Y11" s="125" t="str">
        <f t="shared" si="22"/>
        <v>ZO</v>
      </c>
      <c r="Z11" s="130">
        <f t="shared" si="27"/>
        <v>45781</v>
      </c>
      <c r="AA11" s="131" t="str">
        <f t="shared" si="12"/>
        <v/>
      </c>
      <c r="AB11" s="127" t="str">
        <f t="shared" si="13"/>
        <v/>
      </c>
      <c r="AC11" s="126" t="str">
        <f t="shared" si="14"/>
        <v/>
      </c>
      <c r="AE11" s="125" t="str">
        <f t="shared" si="23"/>
        <v>WO</v>
      </c>
      <c r="AF11" s="130">
        <f t="shared" si="28"/>
        <v>45812</v>
      </c>
      <c r="AG11" s="131" t="str">
        <f t="shared" si="15"/>
        <v>N</v>
      </c>
      <c r="AH11" s="127" t="str">
        <f t="shared" si="16"/>
        <v>V</v>
      </c>
      <c r="AI11" s="126" t="str">
        <f t="shared" si="17"/>
        <v>L</v>
      </c>
    </row>
    <row r="12" spans="1:36" ht="14.1" customHeight="1" x14ac:dyDescent="0.2">
      <c r="A12" s="30" t="str">
        <f t="shared" si="18"/>
        <v>ZO</v>
      </c>
      <c r="B12" s="33">
        <f t="shared" si="29"/>
        <v>45662</v>
      </c>
      <c r="C12" s="125" t="str">
        <f t="shared" si="0"/>
        <v/>
      </c>
      <c r="D12" s="123" t="str">
        <f t="shared" si="1"/>
        <v/>
      </c>
      <c r="E12" s="124" t="str">
        <f t="shared" si="2"/>
        <v/>
      </c>
      <c r="G12" s="125" t="str">
        <f t="shared" si="19"/>
        <v>WO</v>
      </c>
      <c r="H12" s="130">
        <f t="shared" si="24"/>
        <v>45693</v>
      </c>
      <c r="I12" s="131" t="str">
        <f t="shared" si="3"/>
        <v>L</v>
      </c>
      <c r="J12" s="127" t="str">
        <f t="shared" si="4"/>
        <v>N</v>
      </c>
      <c r="K12" s="126" t="str">
        <f t="shared" si="5"/>
        <v>V</v>
      </c>
      <c r="M12" s="128" t="str">
        <f t="shared" si="20"/>
        <v>WO</v>
      </c>
      <c r="N12" s="129">
        <f t="shared" si="25"/>
        <v>45721</v>
      </c>
      <c r="O12" s="131" t="str">
        <f t="shared" si="6"/>
        <v>V</v>
      </c>
      <c r="P12" s="127" t="str">
        <f t="shared" si="7"/>
        <v>L</v>
      </c>
      <c r="Q12" s="126" t="str">
        <f t="shared" si="8"/>
        <v>N</v>
      </c>
      <c r="S12" s="125" t="str">
        <f t="shared" si="21"/>
        <v>ZA</v>
      </c>
      <c r="T12" s="130">
        <f t="shared" si="26"/>
        <v>45752</v>
      </c>
      <c r="U12" s="131" t="str">
        <f t="shared" si="9"/>
        <v/>
      </c>
      <c r="V12" s="127" t="str">
        <f t="shared" si="10"/>
        <v/>
      </c>
      <c r="W12" s="126" t="str">
        <f t="shared" si="11"/>
        <v/>
      </c>
      <c r="Y12" s="125" t="str">
        <f t="shared" si="22"/>
        <v>MA</v>
      </c>
      <c r="Z12" s="130">
        <f t="shared" si="27"/>
        <v>45782</v>
      </c>
      <c r="AA12" s="131" t="str">
        <f t="shared" si="12"/>
        <v>V</v>
      </c>
      <c r="AB12" s="127" t="str">
        <f t="shared" si="13"/>
        <v>L</v>
      </c>
      <c r="AC12" s="126" t="str">
        <f t="shared" si="14"/>
        <v>N</v>
      </c>
      <c r="AE12" s="125" t="str">
        <f t="shared" si="23"/>
        <v>DO</v>
      </c>
      <c r="AF12" s="130">
        <f t="shared" si="28"/>
        <v>45813</v>
      </c>
      <c r="AG12" s="131" t="str">
        <f t="shared" si="15"/>
        <v>N</v>
      </c>
      <c r="AH12" s="127" t="str">
        <f t="shared" si="16"/>
        <v>V</v>
      </c>
      <c r="AI12" s="126" t="str">
        <f t="shared" si="17"/>
        <v>L</v>
      </c>
    </row>
    <row r="13" spans="1:36" ht="14.1" customHeight="1" x14ac:dyDescent="0.2">
      <c r="A13" s="30" t="str">
        <f t="shared" si="18"/>
        <v>MA</v>
      </c>
      <c r="B13" s="33">
        <f t="shared" si="29"/>
        <v>45663</v>
      </c>
      <c r="C13" s="125" t="str">
        <f t="shared" si="0"/>
        <v>N</v>
      </c>
      <c r="D13" s="123" t="str">
        <f t="shared" si="1"/>
        <v>V</v>
      </c>
      <c r="E13" s="124" t="str">
        <f t="shared" si="2"/>
        <v>L</v>
      </c>
      <c r="G13" s="125" t="str">
        <f t="shared" si="19"/>
        <v>DO</v>
      </c>
      <c r="H13" s="130">
        <f t="shared" si="24"/>
        <v>45694</v>
      </c>
      <c r="I13" s="131" t="str">
        <f t="shared" si="3"/>
        <v>L</v>
      </c>
      <c r="J13" s="127" t="str">
        <f t="shared" si="4"/>
        <v>N</v>
      </c>
      <c r="K13" s="126" t="str">
        <f t="shared" si="5"/>
        <v>V</v>
      </c>
      <c r="M13" s="128" t="str">
        <f t="shared" si="20"/>
        <v>DO</v>
      </c>
      <c r="N13" s="129">
        <f t="shared" si="25"/>
        <v>45722</v>
      </c>
      <c r="O13" s="131" t="str">
        <f t="shared" si="6"/>
        <v>V</v>
      </c>
      <c r="P13" s="127" t="str">
        <f t="shared" si="7"/>
        <v>L</v>
      </c>
      <c r="Q13" s="126" t="str">
        <f t="shared" si="8"/>
        <v>N</v>
      </c>
      <c r="S13" s="125" t="str">
        <f t="shared" si="21"/>
        <v>ZO</v>
      </c>
      <c r="T13" s="130">
        <f t="shared" si="26"/>
        <v>45753</v>
      </c>
      <c r="U13" s="131" t="str">
        <f t="shared" si="9"/>
        <v/>
      </c>
      <c r="V13" s="127" t="str">
        <f t="shared" si="10"/>
        <v/>
      </c>
      <c r="W13" s="126" t="str">
        <f t="shared" si="11"/>
        <v/>
      </c>
      <c r="Y13" s="125" t="str">
        <f t="shared" si="22"/>
        <v>DI</v>
      </c>
      <c r="Z13" s="130">
        <f t="shared" si="27"/>
        <v>45783</v>
      </c>
      <c r="AA13" s="131" t="str">
        <f t="shared" si="12"/>
        <v>V</v>
      </c>
      <c r="AB13" s="127" t="str">
        <f t="shared" si="13"/>
        <v>L</v>
      </c>
      <c r="AC13" s="126" t="str">
        <f t="shared" si="14"/>
        <v>N</v>
      </c>
      <c r="AE13" s="125" t="str">
        <f t="shared" si="23"/>
        <v>VR</v>
      </c>
      <c r="AF13" s="130">
        <f t="shared" si="28"/>
        <v>45814</v>
      </c>
      <c r="AG13" s="131" t="str">
        <f t="shared" si="15"/>
        <v>N</v>
      </c>
      <c r="AH13" s="127" t="str">
        <f t="shared" si="16"/>
        <v>V</v>
      </c>
      <c r="AI13" s="126" t="str">
        <f t="shared" si="17"/>
        <v>L</v>
      </c>
    </row>
    <row r="14" spans="1:36" ht="14.1" customHeight="1" x14ac:dyDescent="0.2">
      <c r="A14" s="30" t="str">
        <f t="shared" si="18"/>
        <v>DI</v>
      </c>
      <c r="B14" s="33">
        <f t="shared" si="29"/>
        <v>45664</v>
      </c>
      <c r="C14" s="125" t="str">
        <f t="shared" si="0"/>
        <v>N</v>
      </c>
      <c r="D14" s="123" t="str">
        <f t="shared" si="1"/>
        <v>V</v>
      </c>
      <c r="E14" s="124" t="str">
        <f t="shared" si="2"/>
        <v>L</v>
      </c>
      <c r="G14" s="125" t="str">
        <f t="shared" si="19"/>
        <v>VR</v>
      </c>
      <c r="H14" s="130">
        <f t="shared" si="24"/>
        <v>45695</v>
      </c>
      <c r="I14" s="131" t="str">
        <f t="shared" si="3"/>
        <v>L</v>
      </c>
      <c r="J14" s="127" t="str">
        <f t="shared" si="4"/>
        <v>N</v>
      </c>
      <c r="K14" s="126" t="str">
        <f t="shared" si="5"/>
        <v>V</v>
      </c>
      <c r="M14" s="128" t="str">
        <f t="shared" si="20"/>
        <v>VR</v>
      </c>
      <c r="N14" s="129">
        <f t="shared" si="25"/>
        <v>45723</v>
      </c>
      <c r="O14" s="131" t="str">
        <f t="shared" si="6"/>
        <v>V</v>
      </c>
      <c r="P14" s="127" t="str">
        <f t="shared" si="7"/>
        <v>L</v>
      </c>
      <c r="Q14" s="126" t="str">
        <f t="shared" si="8"/>
        <v>N</v>
      </c>
      <c r="S14" s="125" t="str">
        <f t="shared" si="21"/>
        <v>MA</v>
      </c>
      <c r="T14" s="130">
        <f t="shared" si="26"/>
        <v>45754</v>
      </c>
      <c r="U14" s="131" t="str">
        <f t="shared" si="9"/>
        <v>L</v>
      </c>
      <c r="V14" s="127" t="str">
        <f t="shared" si="10"/>
        <v>N</v>
      </c>
      <c r="W14" s="126" t="str">
        <f t="shared" si="11"/>
        <v>V</v>
      </c>
      <c r="Y14" s="125" t="str">
        <f t="shared" si="22"/>
        <v>WO</v>
      </c>
      <c r="Z14" s="130">
        <f t="shared" si="27"/>
        <v>45784</v>
      </c>
      <c r="AA14" s="131" t="str">
        <f t="shared" si="12"/>
        <v>V</v>
      </c>
      <c r="AB14" s="127" t="str">
        <f t="shared" si="13"/>
        <v>L</v>
      </c>
      <c r="AC14" s="126" t="str">
        <f t="shared" si="14"/>
        <v>N</v>
      </c>
      <c r="AE14" s="125" t="str">
        <f t="shared" si="23"/>
        <v>ZA</v>
      </c>
      <c r="AF14" s="130">
        <f t="shared" si="28"/>
        <v>45815</v>
      </c>
      <c r="AG14" s="131" t="str">
        <f t="shared" si="15"/>
        <v/>
      </c>
      <c r="AH14" s="127" t="str">
        <f t="shared" si="16"/>
        <v/>
      </c>
      <c r="AI14" s="126" t="str">
        <f t="shared" si="17"/>
        <v/>
      </c>
    </row>
    <row r="15" spans="1:36" ht="14.1" customHeight="1" x14ac:dyDescent="0.2">
      <c r="A15" s="30" t="str">
        <f t="shared" si="18"/>
        <v>WO</v>
      </c>
      <c r="B15" s="33">
        <f t="shared" si="29"/>
        <v>45665</v>
      </c>
      <c r="C15" s="125" t="str">
        <f t="shared" si="0"/>
        <v>N</v>
      </c>
      <c r="D15" s="123" t="str">
        <f t="shared" si="1"/>
        <v>V</v>
      </c>
      <c r="E15" s="124" t="str">
        <f t="shared" si="2"/>
        <v>L</v>
      </c>
      <c r="G15" s="125" t="str">
        <f t="shared" si="19"/>
        <v>ZA</v>
      </c>
      <c r="H15" s="130">
        <f t="shared" si="24"/>
        <v>45696</v>
      </c>
      <c r="I15" s="131" t="str">
        <f t="shared" si="3"/>
        <v/>
      </c>
      <c r="J15" s="127" t="str">
        <f t="shared" si="4"/>
        <v/>
      </c>
      <c r="K15" s="126" t="str">
        <f t="shared" si="5"/>
        <v/>
      </c>
      <c r="M15" s="128" t="str">
        <f t="shared" si="20"/>
        <v>ZA</v>
      </c>
      <c r="N15" s="129">
        <f t="shared" si="25"/>
        <v>45724</v>
      </c>
      <c r="O15" s="131" t="str">
        <f t="shared" si="6"/>
        <v/>
      </c>
      <c r="P15" s="127" t="str">
        <f t="shared" si="7"/>
        <v/>
      </c>
      <c r="Q15" s="126" t="str">
        <f t="shared" si="8"/>
        <v/>
      </c>
      <c r="S15" s="125" t="str">
        <f t="shared" si="21"/>
        <v>DI</v>
      </c>
      <c r="T15" s="130">
        <f t="shared" si="26"/>
        <v>45755</v>
      </c>
      <c r="U15" s="131" t="str">
        <f t="shared" si="9"/>
        <v>L</v>
      </c>
      <c r="V15" s="127" t="str">
        <f t="shared" si="10"/>
        <v>N</v>
      </c>
      <c r="W15" s="126" t="str">
        <f t="shared" si="11"/>
        <v>V</v>
      </c>
      <c r="Y15" s="125" t="str">
        <f t="shared" si="22"/>
        <v>DO</v>
      </c>
      <c r="Z15" s="130">
        <f t="shared" si="27"/>
        <v>45785</v>
      </c>
      <c r="AA15" s="131" t="str">
        <f t="shared" si="12"/>
        <v>V</v>
      </c>
      <c r="AB15" s="127" t="str">
        <f t="shared" si="13"/>
        <v>L</v>
      </c>
      <c r="AC15" s="126" t="str">
        <f t="shared" si="14"/>
        <v>N</v>
      </c>
      <c r="AE15" s="125" t="str">
        <f t="shared" si="23"/>
        <v>ZO</v>
      </c>
      <c r="AF15" s="130">
        <f t="shared" si="28"/>
        <v>45816</v>
      </c>
      <c r="AG15" s="131" t="str">
        <f t="shared" si="15"/>
        <v/>
      </c>
      <c r="AH15" s="127" t="str">
        <f t="shared" si="16"/>
        <v/>
      </c>
      <c r="AI15" s="126" t="str">
        <f t="shared" si="17"/>
        <v/>
      </c>
    </row>
    <row r="16" spans="1:36" ht="14.1" customHeight="1" x14ac:dyDescent="0.2">
      <c r="A16" s="30" t="str">
        <f t="shared" si="18"/>
        <v>DO</v>
      </c>
      <c r="B16" s="33">
        <f t="shared" si="29"/>
        <v>45666</v>
      </c>
      <c r="C16" s="125" t="str">
        <f t="shared" si="0"/>
        <v>N</v>
      </c>
      <c r="D16" s="123" t="str">
        <f t="shared" si="1"/>
        <v>V</v>
      </c>
      <c r="E16" s="124" t="str">
        <f t="shared" si="2"/>
        <v>L</v>
      </c>
      <c r="G16" s="125" t="str">
        <f t="shared" si="19"/>
        <v>ZO</v>
      </c>
      <c r="H16" s="130">
        <f t="shared" si="24"/>
        <v>45697</v>
      </c>
      <c r="I16" s="131" t="str">
        <f t="shared" si="3"/>
        <v/>
      </c>
      <c r="J16" s="127" t="str">
        <f t="shared" si="4"/>
        <v/>
      </c>
      <c r="K16" s="126" t="str">
        <f t="shared" si="5"/>
        <v/>
      </c>
      <c r="M16" s="128" t="str">
        <f t="shared" si="20"/>
        <v>ZO</v>
      </c>
      <c r="N16" s="129">
        <f t="shared" si="25"/>
        <v>45725</v>
      </c>
      <c r="O16" s="131" t="str">
        <f t="shared" si="6"/>
        <v/>
      </c>
      <c r="P16" s="127" t="str">
        <f t="shared" si="7"/>
        <v/>
      </c>
      <c r="Q16" s="126" t="str">
        <f t="shared" si="8"/>
        <v/>
      </c>
      <c r="S16" s="125" t="str">
        <f t="shared" si="21"/>
        <v>WO</v>
      </c>
      <c r="T16" s="130">
        <f t="shared" si="26"/>
        <v>45756</v>
      </c>
      <c r="U16" s="131" t="str">
        <f t="shared" si="9"/>
        <v>L</v>
      </c>
      <c r="V16" s="127" t="str">
        <f t="shared" si="10"/>
        <v>N</v>
      </c>
      <c r="W16" s="126" t="str">
        <f t="shared" si="11"/>
        <v>V</v>
      </c>
      <c r="Y16" s="125" t="str">
        <f t="shared" si="22"/>
        <v>VR</v>
      </c>
      <c r="Z16" s="130">
        <f t="shared" si="27"/>
        <v>45786</v>
      </c>
      <c r="AA16" s="131" t="str">
        <f t="shared" si="12"/>
        <v>V</v>
      </c>
      <c r="AB16" s="127" t="str">
        <f t="shared" si="13"/>
        <v>L</v>
      </c>
      <c r="AC16" s="126" t="str">
        <f t="shared" si="14"/>
        <v>N</v>
      </c>
      <c r="AE16" s="125" t="str">
        <f t="shared" si="23"/>
        <v>MA</v>
      </c>
      <c r="AF16" s="130">
        <f t="shared" si="28"/>
        <v>45817</v>
      </c>
      <c r="AG16" s="131" t="str">
        <f t="shared" si="15"/>
        <v>L</v>
      </c>
      <c r="AH16" s="127" t="str">
        <f t="shared" si="16"/>
        <v>N</v>
      </c>
      <c r="AI16" s="126" t="str">
        <f t="shared" si="17"/>
        <v>V</v>
      </c>
    </row>
    <row r="17" spans="1:35" ht="14.1" customHeight="1" x14ac:dyDescent="0.2">
      <c r="A17" s="30" t="str">
        <f t="shared" si="18"/>
        <v>VR</v>
      </c>
      <c r="B17" s="33">
        <f t="shared" si="29"/>
        <v>45667</v>
      </c>
      <c r="C17" s="125" t="str">
        <f t="shared" si="0"/>
        <v>N</v>
      </c>
      <c r="D17" s="123" t="str">
        <f t="shared" si="1"/>
        <v>V</v>
      </c>
      <c r="E17" s="124" t="str">
        <f t="shared" si="2"/>
        <v>L</v>
      </c>
      <c r="G17" s="125" t="str">
        <f t="shared" si="19"/>
        <v>MA</v>
      </c>
      <c r="H17" s="130">
        <f t="shared" si="24"/>
        <v>45698</v>
      </c>
      <c r="I17" s="131" t="str">
        <f t="shared" si="3"/>
        <v>V</v>
      </c>
      <c r="J17" s="127" t="str">
        <f t="shared" si="4"/>
        <v>L</v>
      </c>
      <c r="K17" s="126" t="str">
        <f t="shared" si="5"/>
        <v>N</v>
      </c>
      <c r="M17" s="128" t="str">
        <f t="shared" si="20"/>
        <v>MA</v>
      </c>
      <c r="N17" s="129">
        <f t="shared" si="25"/>
        <v>45726</v>
      </c>
      <c r="O17" s="131" t="str">
        <f t="shared" si="6"/>
        <v>N</v>
      </c>
      <c r="P17" s="127" t="str">
        <f t="shared" si="7"/>
        <v>V</v>
      </c>
      <c r="Q17" s="126" t="str">
        <f t="shared" si="8"/>
        <v>L</v>
      </c>
      <c r="S17" s="125" t="str">
        <f t="shared" si="21"/>
        <v>DO</v>
      </c>
      <c r="T17" s="130">
        <f t="shared" si="26"/>
        <v>45757</v>
      </c>
      <c r="U17" s="131" t="str">
        <f t="shared" si="9"/>
        <v>L</v>
      </c>
      <c r="V17" s="127" t="str">
        <f t="shared" si="10"/>
        <v>N</v>
      </c>
      <c r="W17" s="126" t="str">
        <f t="shared" si="11"/>
        <v>V</v>
      </c>
      <c r="Y17" s="125" t="str">
        <f t="shared" si="22"/>
        <v>ZA</v>
      </c>
      <c r="Z17" s="130">
        <f t="shared" si="27"/>
        <v>45787</v>
      </c>
      <c r="AA17" s="131" t="str">
        <f t="shared" si="12"/>
        <v/>
      </c>
      <c r="AB17" s="127" t="str">
        <f t="shared" si="13"/>
        <v/>
      </c>
      <c r="AC17" s="126" t="str">
        <f t="shared" si="14"/>
        <v/>
      </c>
      <c r="AE17" s="125" t="str">
        <f t="shared" si="23"/>
        <v>DI</v>
      </c>
      <c r="AF17" s="130">
        <f t="shared" si="28"/>
        <v>45818</v>
      </c>
      <c r="AG17" s="131" t="str">
        <f t="shared" si="15"/>
        <v>L</v>
      </c>
      <c r="AH17" s="127" t="str">
        <f t="shared" si="16"/>
        <v>N</v>
      </c>
      <c r="AI17" s="126" t="str">
        <f t="shared" si="17"/>
        <v>V</v>
      </c>
    </row>
    <row r="18" spans="1:35" ht="14.1" customHeight="1" x14ac:dyDescent="0.2">
      <c r="A18" s="30" t="str">
        <f t="shared" si="18"/>
        <v>ZA</v>
      </c>
      <c r="B18" s="33">
        <f t="shared" si="29"/>
        <v>45668</v>
      </c>
      <c r="C18" s="125" t="str">
        <f t="shared" si="0"/>
        <v/>
      </c>
      <c r="D18" s="123" t="str">
        <f t="shared" si="1"/>
        <v/>
      </c>
      <c r="E18" s="124" t="str">
        <f t="shared" si="2"/>
        <v/>
      </c>
      <c r="G18" s="125" t="str">
        <f t="shared" si="19"/>
        <v>DI</v>
      </c>
      <c r="H18" s="130">
        <f t="shared" si="24"/>
        <v>45699</v>
      </c>
      <c r="I18" s="131" t="str">
        <f t="shared" si="3"/>
        <v>V</v>
      </c>
      <c r="J18" s="127" t="str">
        <f t="shared" si="4"/>
        <v>L</v>
      </c>
      <c r="K18" s="126" t="str">
        <f t="shared" si="5"/>
        <v>N</v>
      </c>
      <c r="M18" s="128" t="str">
        <f t="shared" si="20"/>
        <v>DI</v>
      </c>
      <c r="N18" s="129">
        <f t="shared" si="25"/>
        <v>45727</v>
      </c>
      <c r="O18" s="131" t="str">
        <f t="shared" si="6"/>
        <v>N</v>
      </c>
      <c r="P18" s="127" t="str">
        <f t="shared" si="7"/>
        <v>V</v>
      </c>
      <c r="Q18" s="126" t="str">
        <f t="shared" si="8"/>
        <v>L</v>
      </c>
      <c r="S18" s="125" t="str">
        <f t="shared" si="21"/>
        <v>VR</v>
      </c>
      <c r="T18" s="130">
        <f t="shared" si="26"/>
        <v>45758</v>
      </c>
      <c r="U18" s="131" t="str">
        <f t="shared" si="9"/>
        <v>L</v>
      </c>
      <c r="V18" s="127" t="str">
        <f t="shared" si="10"/>
        <v>N</v>
      </c>
      <c r="W18" s="126" t="str">
        <f t="shared" si="11"/>
        <v>V</v>
      </c>
      <c r="Y18" s="125" t="str">
        <f t="shared" si="22"/>
        <v>ZO</v>
      </c>
      <c r="Z18" s="130">
        <f t="shared" si="27"/>
        <v>45788</v>
      </c>
      <c r="AA18" s="131" t="str">
        <f t="shared" si="12"/>
        <v/>
      </c>
      <c r="AB18" s="127" t="str">
        <f t="shared" si="13"/>
        <v/>
      </c>
      <c r="AC18" s="126" t="str">
        <f t="shared" si="14"/>
        <v/>
      </c>
      <c r="AE18" s="125" t="str">
        <f t="shared" si="23"/>
        <v>WO</v>
      </c>
      <c r="AF18" s="130">
        <f t="shared" si="28"/>
        <v>45819</v>
      </c>
      <c r="AG18" s="131" t="str">
        <f t="shared" si="15"/>
        <v>L</v>
      </c>
      <c r="AH18" s="127" t="str">
        <f t="shared" si="16"/>
        <v>N</v>
      </c>
      <c r="AI18" s="126" t="str">
        <f t="shared" si="17"/>
        <v>V</v>
      </c>
    </row>
    <row r="19" spans="1:35" ht="14.1" customHeight="1" x14ac:dyDescent="0.2">
      <c r="A19" s="30" t="str">
        <f t="shared" si="18"/>
        <v>ZO</v>
      </c>
      <c r="B19" s="33">
        <f t="shared" si="29"/>
        <v>45669</v>
      </c>
      <c r="C19" s="125" t="str">
        <f t="shared" si="0"/>
        <v/>
      </c>
      <c r="D19" s="123" t="str">
        <f t="shared" si="1"/>
        <v/>
      </c>
      <c r="E19" s="124" t="str">
        <f t="shared" si="2"/>
        <v/>
      </c>
      <c r="G19" s="125" t="str">
        <f t="shared" si="19"/>
        <v>WO</v>
      </c>
      <c r="H19" s="130">
        <f t="shared" si="24"/>
        <v>45700</v>
      </c>
      <c r="I19" s="131" t="str">
        <f t="shared" si="3"/>
        <v>V</v>
      </c>
      <c r="J19" s="127" t="str">
        <f t="shared" si="4"/>
        <v>L</v>
      </c>
      <c r="K19" s="126" t="str">
        <f t="shared" si="5"/>
        <v>N</v>
      </c>
      <c r="M19" s="128" t="str">
        <f t="shared" si="20"/>
        <v>WO</v>
      </c>
      <c r="N19" s="129">
        <f t="shared" si="25"/>
        <v>45728</v>
      </c>
      <c r="O19" s="131" t="str">
        <f t="shared" si="6"/>
        <v>N</v>
      </c>
      <c r="P19" s="127" t="str">
        <f t="shared" si="7"/>
        <v>V</v>
      </c>
      <c r="Q19" s="126" t="str">
        <f t="shared" si="8"/>
        <v>L</v>
      </c>
      <c r="S19" s="125" t="str">
        <f t="shared" si="21"/>
        <v>ZA</v>
      </c>
      <c r="T19" s="130">
        <f t="shared" si="26"/>
        <v>45759</v>
      </c>
      <c r="U19" s="131" t="str">
        <f t="shared" si="9"/>
        <v/>
      </c>
      <c r="V19" s="127" t="str">
        <f t="shared" si="10"/>
        <v/>
      </c>
      <c r="W19" s="126" t="str">
        <f t="shared" si="11"/>
        <v/>
      </c>
      <c r="Y19" s="125" t="str">
        <f t="shared" si="22"/>
        <v>MA</v>
      </c>
      <c r="Z19" s="130">
        <f t="shared" si="27"/>
        <v>45789</v>
      </c>
      <c r="AA19" s="131" t="str">
        <f t="shared" si="12"/>
        <v>N</v>
      </c>
      <c r="AB19" s="127" t="str">
        <f t="shared" si="13"/>
        <v>V</v>
      </c>
      <c r="AC19" s="126" t="str">
        <f t="shared" si="14"/>
        <v>L</v>
      </c>
      <c r="AE19" s="125" t="str">
        <f t="shared" si="23"/>
        <v>DO</v>
      </c>
      <c r="AF19" s="130">
        <f t="shared" si="28"/>
        <v>45820</v>
      </c>
      <c r="AG19" s="131" t="str">
        <f t="shared" si="15"/>
        <v>L</v>
      </c>
      <c r="AH19" s="127" t="str">
        <f t="shared" si="16"/>
        <v>N</v>
      </c>
      <c r="AI19" s="126" t="str">
        <f t="shared" si="17"/>
        <v>V</v>
      </c>
    </row>
    <row r="20" spans="1:35" ht="14.1" customHeight="1" x14ac:dyDescent="0.2">
      <c r="A20" s="30" t="str">
        <f t="shared" si="18"/>
        <v>MA</v>
      </c>
      <c r="B20" s="33">
        <f t="shared" si="29"/>
        <v>45670</v>
      </c>
      <c r="C20" s="125" t="str">
        <f t="shared" si="0"/>
        <v>L</v>
      </c>
      <c r="D20" s="123" t="str">
        <f t="shared" si="1"/>
        <v>N</v>
      </c>
      <c r="E20" s="124" t="str">
        <f t="shared" si="2"/>
        <v>V</v>
      </c>
      <c r="G20" s="125" t="str">
        <f t="shared" si="19"/>
        <v>DO</v>
      </c>
      <c r="H20" s="130">
        <f t="shared" si="24"/>
        <v>45701</v>
      </c>
      <c r="I20" s="131" t="str">
        <f t="shared" si="3"/>
        <v>V</v>
      </c>
      <c r="J20" s="127" t="str">
        <f t="shared" si="4"/>
        <v>L</v>
      </c>
      <c r="K20" s="126" t="str">
        <f t="shared" si="5"/>
        <v>N</v>
      </c>
      <c r="M20" s="128" t="str">
        <f t="shared" si="20"/>
        <v>DO</v>
      </c>
      <c r="N20" s="129">
        <f t="shared" si="25"/>
        <v>45729</v>
      </c>
      <c r="O20" s="131" t="str">
        <f t="shared" si="6"/>
        <v>N</v>
      </c>
      <c r="P20" s="127" t="str">
        <f t="shared" si="7"/>
        <v>V</v>
      </c>
      <c r="Q20" s="126" t="str">
        <f t="shared" si="8"/>
        <v>L</v>
      </c>
      <c r="S20" s="125" t="str">
        <f t="shared" si="21"/>
        <v>ZO</v>
      </c>
      <c r="T20" s="130">
        <f t="shared" si="26"/>
        <v>45760</v>
      </c>
      <c r="U20" s="131" t="str">
        <f t="shared" si="9"/>
        <v/>
      </c>
      <c r="V20" s="127" t="str">
        <f t="shared" si="10"/>
        <v/>
      </c>
      <c r="W20" s="126" t="str">
        <f t="shared" si="11"/>
        <v/>
      </c>
      <c r="Y20" s="125" t="str">
        <f t="shared" si="22"/>
        <v>DI</v>
      </c>
      <c r="Z20" s="130">
        <f t="shared" si="27"/>
        <v>45790</v>
      </c>
      <c r="AA20" s="131" t="str">
        <f t="shared" si="12"/>
        <v>N</v>
      </c>
      <c r="AB20" s="127" t="str">
        <f t="shared" si="13"/>
        <v>V</v>
      </c>
      <c r="AC20" s="126" t="str">
        <f t="shared" si="14"/>
        <v>L</v>
      </c>
      <c r="AE20" s="125" t="str">
        <f t="shared" si="23"/>
        <v>VR</v>
      </c>
      <c r="AF20" s="130">
        <f t="shared" si="28"/>
        <v>45821</v>
      </c>
      <c r="AG20" s="131" t="str">
        <f t="shared" si="15"/>
        <v>L</v>
      </c>
      <c r="AH20" s="127" t="str">
        <f t="shared" si="16"/>
        <v>N</v>
      </c>
      <c r="AI20" s="126" t="str">
        <f t="shared" si="17"/>
        <v>V</v>
      </c>
    </row>
    <row r="21" spans="1:35" ht="14.1" customHeight="1" x14ac:dyDescent="0.2">
      <c r="A21" s="30" t="str">
        <f t="shared" si="18"/>
        <v>DI</v>
      </c>
      <c r="B21" s="33">
        <f t="shared" si="29"/>
        <v>45671</v>
      </c>
      <c r="C21" s="125" t="str">
        <f t="shared" si="0"/>
        <v>L</v>
      </c>
      <c r="D21" s="123" t="str">
        <f t="shared" si="1"/>
        <v>N</v>
      </c>
      <c r="E21" s="124" t="str">
        <f t="shared" si="2"/>
        <v>V</v>
      </c>
      <c r="G21" s="125" t="str">
        <f t="shared" si="19"/>
        <v>VR</v>
      </c>
      <c r="H21" s="130">
        <f t="shared" si="24"/>
        <v>45702</v>
      </c>
      <c r="I21" s="131" t="str">
        <f t="shared" si="3"/>
        <v>V</v>
      </c>
      <c r="J21" s="127" t="str">
        <f t="shared" si="4"/>
        <v>L</v>
      </c>
      <c r="K21" s="126" t="str">
        <f t="shared" si="5"/>
        <v>N</v>
      </c>
      <c r="M21" s="128" t="str">
        <f t="shared" si="20"/>
        <v>VR</v>
      </c>
      <c r="N21" s="129">
        <f t="shared" si="25"/>
        <v>45730</v>
      </c>
      <c r="O21" s="131" t="str">
        <f t="shared" si="6"/>
        <v>N</v>
      </c>
      <c r="P21" s="127" t="str">
        <f t="shared" si="7"/>
        <v>V</v>
      </c>
      <c r="Q21" s="126" t="str">
        <f t="shared" si="8"/>
        <v>L</v>
      </c>
      <c r="S21" s="125" t="str">
        <f t="shared" si="21"/>
        <v>MA</v>
      </c>
      <c r="T21" s="130">
        <f t="shared" si="26"/>
        <v>45761</v>
      </c>
      <c r="U21" s="131" t="str">
        <f t="shared" si="9"/>
        <v>V</v>
      </c>
      <c r="V21" s="127" t="str">
        <f t="shared" si="10"/>
        <v>L</v>
      </c>
      <c r="W21" s="126" t="str">
        <f t="shared" si="11"/>
        <v>N</v>
      </c>
      <c r="Y21" s="125" t="str">
        <f t="shared" si="22"/>
        <v>WO</v>
      </c>
      <c r="Z21" s="130">
        <f t="shared" si="27"/>
        <v>45791</v>
      </c>
      <c r="AA21" s="131" t="str">
        <f t="shared" si="12"/>
        <v>N</v>
      </c>
      <c r="AB21" s="127" t="str">
        <f t="shared" si="13"/>
        <v>V</v>
      </c>
      <c r="AC21" s="126" t="str">
        <f t="shared" si="14"/>
        <v>L</v>
      </c>
      <c r="AE21" s="125" t="str">
        <f t="shared" si="23"/>
        <v>ZA</v>
      </c>
      <c r="AF21" s="130">
        <f t="shared" si="28"/>
        <v>45822</v>
      </c>
      <c r="AG21" s="131" t="str">
        <f t="shared" si="15"/>
        <v/>
      </c>
      <c r="AH21" s="127" t="str">
        <f t="shared" si="16"/>
        <v/>
      </c>
      <c r="AI21" s="126" t="str">
        <f t="shared" si="17"/>
        <v/>
      </c>
    </row>
    <row r="22" spans="1:35" ht="14.1" customHeight="1" x14ac:dyDescent="0.2">
      <c r="A22" s="30" t="str">
        <f t="shared" si="18"/>
        <v>WO</v>
      </c>
      <c r="B22" s="33">
        <f t="shared" si="29"/>
        <v>45672</v>
      </c>
      <c r="C22" s="125" t="str">
        <f t="shared" si="0"/>
        <v>L</v>
      </c>
      <c r="D22" s="123" t="str">
        <f t="shared" si="1"/>
        <v>N</v>
      </c>
      <c r="E22" s="124" t="str">
        <f t="shared" si="2"/>
        <v>V</v>
      </c>
      <c r="G22" s="125" t="str">
        <f t="shared" si="19"/>
        <v>ZA</v>
      </c>
      <c r="H22" s="130">
        <f t="shared" si="24"/>
        <v>45703</v>
      </c>
      <c r="I22" s="131" t="str">
        <f t="shared" si="3"/>
        <v/>
      </c>
      <c r="J22" s="127" t="str">
        <f t="shared" si="4"/>
        <v/>
      </c>
      <c r="K22" s="126" t="str">
        <f t="shared" si="5"/>
        <v/>
      </c>
      <c r="M22" s="128" t="str">
        <f t="shared" si="20"/>
        <v>ZA</v>
      </c>
      <c r="N22" s="129">
        <f t="shared" si="25"/>
        <v>45731</v>
      </c>
      <c r="O22" s="131" t="str">
        <f t="shared" si="6"/>
        <v/>
      </c>
      <c r="P22" s="127" t="str">
        <f t="shared" si="7"/>
        <v/>
      </c>
      <c r="Q22" s="126" t="str">
        <f t="shared" si="8"/>
        <v/>
      </c>
      <c r="S22" s="125" t="str">
        <f t="shared" si="21"/>
        <v>DI</v>
      </c>
      <c r="T22" s="130">
        <f t="shared" si="26"/>
        <v>45762</v>
      </c>
      <c r="U22" s="131" t="str">
        <f t="shared" si="9"/>
        <v>V</v>
      </c>
      <c r="V22" s="127" t="str">
        <f t="shared" si="10"/>
        <v>L</v>
      </c>
      <c r="W22" s="126" t="str">
        <f t="shared" si="11"/>
        <v>N</v>
      </c>
      <c r="Y22" s="125" t="str">
        <f t="shared" si="22"/>
        <v>DO</v>
      </c>
      <c r="Z22" s="130">
        <f t="shared" si="27"/>
        <v>45792</v>
      </c>
      <c r="AA22" s="131" t="str">
        <f t="shared" si="12"/>
        <v>N</v>
      </c>
      <c r="AB22" s="127" t="str">
        <f t="shared" si="13"/>
        <v>V</v>
      </c>
      <c r="AC22" s="126" t="str">
        <f t="shared" si="14"/>
        <v>L</v>
      </c>
      <c r="AE22" s="125" t="str">
        <f t="shared" si="23"/>
        <v>ZO</v>
      </c>
      <c r="AF22" s="130">
        <f t="shared" si="28"/>
        <v>45823</v>
      </c>
      <c r="AG22" s="131" t="str">
        <f t="shared" si="15"/>
        <v/>
      </c>
      <c r="AH22" s="127" t="str">
        <f t="shared" si="16"/>
        <v/>
      </c>
      <c r="AI22" s="126" t="str">
        <f t="shared" si="17"/>
        <v/>
      </c>
    </row>
    <row r="23" spans="1:35" ht="14.1" customHeight="1" x14ac:dyDescent="0.2">
      <c r="A23" s="30" t="str">
        <f t="shared" si="18"/>
        <v>DO</v>
      </c>
      <c r="B23" s="33">
        <f t="shared" si="29"/>
        <v>45673</v>
      </c>
      <c r="C23" s="125" t="str">
        <f t="shared" si="0"/>
        <v>L</v>
      </c>
      <c r="D23" s="123" t="str">
        <f t="shared" si="1"/>
        <v>N</v>
      </c>
      <c r="E23" s="124" t="str">
        <f t="shared" si="2"/>
        <v>V</v>
      </c>
      <c r="G23" s="125" t="str">
        <f t="shared" si="19"/>
        <v>ZO</v>
      </c>
      <c r="H23" s="130">
        <f t="shared" si="24"/>
        <v>45704</v>
      </c>
      <c r="I23" s="131" t="str">
        <f t="shared" si="3"/>
        <v/>
      </c>
      <c r="J23" s="127" t="str">
        <f t="shared" si="4"/>
        <v/>
      </c>
      <c r="K23" s="126" t="str">
        <f t="shared" si="5"/>
        <v/>
      </c>
      <c r="M23" s="128" t="str">
        <f t="shared" si="20"/>
        <v>ZO</v>
      </c>
      <c r="N23" s="129">
        <f t="shared" si="25"/>
        <v>45732</v>
      </c>
      <c r="O23" s="131" t="str">
        <f t="shared" si="6"/>
        <v/>
      </c>
      <c r="P23" s="127" t="str">
        <f t="shared" si="7"/>
        <v/>
      </c>
      <c r="Q23" s="126" t="str">
        <f t="shared" si="8"/>
        <v/>
      </c>
      <c r="S23" s="125" t="str">
        <f t="shared" si="21"/>
        <v>WO</v>
      </c>
      <c r="T23" s="130">
        <f t="shared" si="26"/>
        <v>45763</v>
      </c>
      <c r="U23" s="131" t="str">
        <f t="shared" si="9"/>
        <v>V</v>
      </c>
      <c r="V23" s="127" t="str">
        <f t="shared" si="10"/>
        <v>L</v>
      </c>
      <c r="W23" s="126" t="str">
        <f t="shared" si="11"/>
        <v>N</v>
      </c>
      <c r="Y23" s="125" t="str">
        <f t="shared" si="22"/>
        <v>VR</v>
      </c>
      <c r="Z23" s="130">
        <f t="shared" si="27"/>
        <v>45793</v>
      </c>
      <c r="AA23" s="131" t="str">
        <f t="shared" si="12"/>
        <v>N</v>
      </c>
      <c r="AB23" s="127" t="str">
        <f t="shared" si="13"/>
        <v>V</v>
      </c>
      <c r="AC23" s="126" t="str">
        <f t="shared" si="14"/>
        <v>L</v>
      </c>
      <c r="AE23" s="125" t="str">
        <f t="shared" si="23"/>
        <v>MA</v>
      </c>
      <c r="AF23" s="130">
        <f t="shared" si="28"/>
        <v>45824</v>
      </c>
      <c r="AG23" s="131" t="str">
        <f t="shared" si="15"/>
        <v>V</v>
      </c>
      <c r="AH23" s="127" t="str">
        <f t="shared" si="16"/>
        <v>L</v>
      </c>
      <c r="AI23" s="126" t="str">
        <f t="shared" si="17"/>
        <v>N</v>
      </c>
    </row>
    <row r="24" spans="1:35" ht="14.1" customHeight="1" x14ac:dyDescent="0.2">
      <c r="A24" s="30" t="str">
        <f t="shared" si="18"/>
        <v>VR</v>
      </c>
      <c r="B24" s="33">
        <f t="shared" si="29"/>
        <v>45674</v>
      </c>
      <c r="C24" s="125" t="str">
        <f t="shared" si="0"/>
        <v>L</v>
      </c>
      <c r="D24" s="123" t="str">
        <f t="shared" si="1"/>
        <v>N</v>
      </c>
      <c r="E24" s="124" t="str">
        <f t="shared" si="2"/>
        <v>V</v>
      </c>
      <c r="G24" s="125" t="str">
        <f t="shared" si="19"/>
        <v>MA</v>
      </c>
      <c r="H24" s="130">
        <f t="shared" si="24"/>
        <v>45705</v>
      </c>
      <c r="I24" s="131" t="str">
        <f t="shared" si="3"/>
        <v>N</v>
      </c>
      <c r="J24" s="127" t="str">
        <f t="shared" si="4"/>
        <v>V</v>
      </c>
      <c r="K24" s="126" t="str">
        <f t="shared" si="5"/>
        <v>L</v>
      </c>
      <c r="M24" s="128" t="str">
        <f t="shared" si="20"/>
        <v>MA</v>
      </c>
      <c r="N24" s="129">
        <f t="shared" si="25"/>
        <v>45733</v>
      </c>
      <c r="O24" s="131" t="str">
        <f t="shared" si="6"/>
        <v>L</v>
      </c>
      <c r="P24" s="127" t="str">
        <f t="shared" si="7"/>
        <v>N</v>
      </c>
      <c r="Q24" s="126" t="str">
        <f t="shared" si="8"/>
        <v>V</v>
      </c>
      <c r="S24" s="125" t="str">
        <f t="shared" si="21"/>
        <v>DO</v>
      </c>
      <c r="T24" s="130">
        <f t="shared" si="26"/>
        <v>45764</v>
      </c>
      <c r="U24" s="131" t="str">
        <f t="shared" si="9"/>
        <v>V</v>
      </c>
      <c r="V24" s="127" t="str">
        <f t="shared" si="10"/>
        <v>L</v>
      </c>
      <c r="W24" s="126" t="str">
        <f t="shared" si="11"/>
        <v>N</v>
      </c>
      <c r="Y24" s="125" t="str">
        <f t="shared" si="22"/>
        <v>ZA</v>
      </c>
      <c r="Z24" s="130">
        <f t="shared" si="27"/>
        <v>45794</v>
      </c>
      <c r="AA24" s="131" t="str">
        <f t="shared" si="12"/>
        <v/>
      </c>
      <c r="AB24" s="127" t="str">
        <f t="shared" si="13"/>
        <v/>
      </c>
      <c r="AC24" s="126" t="str">
        <f t="shared" si="14"/>
        <v/>
      </c>
      <c r="AE24" s="125" t="str">
        <f t="shared" si="23"/>
        <v>DI</v>
      </c>
      <c r="AF24" s="130">
        <f t="shared" si="28"/>
        <v>45825</v>
      </c>
      <c r="AG24" s="131" t="str">
        <f t="shared" si="15"/>
        <v>V</v>
      </c>
      <c r="AH24" s="127" t="str">
        <f t="shared" si="16"/>
        <v>L</v>
      </c>
      <c r="AI24" s="126" t="str">
        <f t="shared" si="17"/>
        <v>N</v>
      </c>
    </row>
    <row r="25" spans="1:35" ht="14.1" customHeight="1" x14ac:dyDescent="0.2">
      <c r="A25" s="30" t="str">
        <f t="shared" si="18"/>
        <v>ZA</v>
      </c>
      <c r="B25" s="33">
        <f t="shared" si="29"/>
        <v>45675</v>
      </c>
      <c r="C25" s="125" t="str">
        <f t="shared" si="0"/>
        <v/>
      </c>
      <c r="D25" s="123" t="str">
        <f t="shared" si="1"/>
        <v/>
      </c>
      <c r="E25" s="124" t="str">
        <f t="shared" si="2"/>
        <v/>
      </c>
      <c r="G25" s="125" t="str">
        <f t="shared" si="19"/>
        <v>DI</v>
      </c>
      <c r="H25" s="130">
        <f t="shared" si="24"/>
        <v>45706</v>
      </c>
      <c r="I25" s="131" t="str">
        <f t="shared" si="3"/>
        <v>N</v>
      </c>
      <c r="J25" s="127" t="str">
        <f t="shared" si="4"/>
        <v>V</v>
      </c>
      <c r="K25" s="126" t="str">
        <f t="shared" si="5"/>
        <v>L</v>
      </c>
      <c r="M25" s="128" t="str">
        <f t="shared" si="20"/>
        <v>DI</v>
      </c>
      <c r="N25" s="129">
        <f t="shared" si="25"/>
        <v>45734</v>
      </c>
      <c r="O25" s="131" t="str">
        <f t="shared" si="6"/>
        <v>L</v>
      </c>
      <c r="P25" s="127" t="str">
        <f t="shared" si="7"/>
        <v>N</v>
      </c>
      <c r="Q25" s="126" t="str">
        <f t="shared" si="8"/>
        <v>V</v>
      </c>
      <c r="S25" s="125" t="str">
        <f t="shared" si="21"/>
        <v>VR</v>
      </c>
      <c r="T25" s="130">
        <f t="shared" si="26"/>
        <v>45765</v>
      </c>
      <c r="U25" s="131" t="str">
        <f t="shared" si="9"/>
        <v>V</v>
      </c>
      <c r="V25" s="127" t="str">
        <f t="shared" si="10"/>
        <v>L</v>
      </c>
      <c r="W25" s="126" t="str">
        <f t="shared" si="11"/>
        <v>N</v>
      </c>
      <c r="Y25" s="125" t="str">
        <f t="shared" si="22"/>
        <v>ZO</v>
      </c>
      <c r="Z25" s="130">
        <f t="shared" si="27"/>
        <v>45795</v>
      </c>
      <c r="AA25" s="131" t="str">
        <f t="shared" si="12"/>
        <v/>
      </c>
      <c r="AB25" s="127" t="str">
        <f t="shared" si="13"/>
        <v/>
      </c>
      <c r="AC25" s="126" t="str">
        <f t="shared" si="14"/>
        <v/>
      </c>
      <c r="AE25" s="125" t="str">
        <f t="shared" si="23"/>
        <v>WO</v>
      </c>
      <c r="AF25" s="130">
        <f t="shared" si="28"/>
        <v>45826</v>
      </c>
      <c r="AG25" s="131" t="str">
        <f t="shared" si="15"/>
        <v>V</v>
      </c>
      <c r="AH25" s="127" t="str">
        <f t="shared" si="16"/>
        <v>L</v>
      </c>
      <c r="AI25" s="126" t="str">
        <f t="shared" si="17"/>
        <v>N</v>
      </c>
    </row>
    <row r="26" spans="1:35" ht="14.1" customHeight="1" x14ac:dyDescent="0.2">
      <c r="A26" s="30" t="str">
        <f t="shared" si="18"/>
        <v>ZO</v>
      </c>
      <c r="B26" s="33">
        <f t="shared" si="29"/>
        <v>45676</v>
      </c>
      <c r="C26" s="125" t="str">
        <f t="shared" si="0"/>
        <v/>
      </c>
      <c r="D26" s="123" t="str">
        <f t="shared" si="1"/>
        <v/>
      </c>
      <c r="E26" s="124" t="str">
        <f t="shared" si="2"/>
        <v/>
      </c>
      <c r="G26" s="125" t="str">
        <f t="shared" si="19"/>
        <v>WO</v>
      </c>
      <c r="H26" s="130">
        <f t="shared" si="24"/>
        <v>45707</v>
      </c>
      <c r="I26" s="131" t="str">
        <f t="shared" si="3"/>
        <v>N</v>
      </c>
      <c r="J26" s="127" t="str">
        <f t="shared" si="4"/>
        <v>V</v>
      </c>
      <c r="K26" s="126" t="str">
        <f t="shared" si="5"/>
        <v>L</v>
      </c>
      <c r="M26" s="128" t="str">
        <f t="shared" si="20"/>
        <v>WO</v>
      </c>
      <c r="N26" s="129">
        <f t="shared" si="25"/>
        <v>45735</v>
      </c>
      <c r="O26" s="131" t="str">
        <f t="shared" si="6"/>
        <v>L</v>
      </c>
      <c r="P26" s="127" t="str">
        <f t="shared" si="7"/>
        <v>N</v>
      </c>
      <c r="Q26" s="126" t="str">
        <f t="shared" si="8"/>
        <v>V</v>
      </c>
      <c r="S26" s="125" t="str">
        <f t="shared" si="21"/>
        <v>ZA</v>
      </c>
      <c r="T26" s="130">
        <f t="shared" si="26"/>
        <v>45766</v>
      </c>
      <c r="U26" s="131" t="str">
        <f t="shared" si="9"/>
        <v/>
      </c>
      <c r="V26" s="127" t="str">
        <f t="shared" si="10"/>
        <v/>
      </c>
      <c r="W26" s="126" t="str">
        <f t="shared" si="11"/>
        <v/>
      </c>
      <c r="Y26" s="125" t="str">
        <f t="shared" si="22"/>
        <v>MA</v>
      </c>
      <c r="Z26" s="130">
        <f t="shared" si="27"/>
        <v>45796</v>
      </c>
      <c r="AA26" s="131" t="str">
        <f t="shared" si="12"/>
        <v>L</v>
      </c>
      <c r="AB26" s="127" t="str">
        <f t="shared" si="13"/>
        <v>N</v>
      </c>
      <c r="AC26" s="126" t="str">
        <f t="shared" si="14"/>
        <v>V</v>
      </c>
      <c r="AE26" s="125" t="str">
        <f t="shared" si="23"/>
        <v>DO</v>
      </c>
      <c r="AF26" s="130">
        <f t="shared" si="28"/>
        <v>45827</v>
      </c>
      <c r="AG26" s="131" t="str">
        <f t="shared" si="15"/>
        <v>V</v>
      </c>
      <c r="AH26" s="127" t="str">
        <f t="shared" si="16"/>
        <v>L</v>
      </c>
      <c r="AI26" s="126" t="str">
        <f t="shared" si="17"/>
        <v>N</v>
      </c>
    </row>
    <row r="27" spans="1:35" ht="14.1" customHeight="1" x14ac:dyDescent="0.2">
      <c r="A27" s="30" t="str">
        <f t="shared" si="18"/>
        <v>MA</v>
      </c>
      <c r="B27" s="33">
        <f t="shared" si="29"/>
        <v>45677</v>
      </c>
      <c r="C27" s="125" t="str">
        <f t="shared" si="0"/>
        <v>V</v>
      </c>
      <c r="D27" s="123" t="str">
        <f t="shared" si="1"/>
        <v>L</v>
      </c>
      <c r="E27" s="124" t="str">
        <f t="shared" si="2"/>
        <v>N</v>
      </c>
      <c r="G27" s="125" t="str">
        <f t="shared" si="19"/>
        <v>DO</v>
      </c>
      <c r="H27" s="130">
        <f t="shared" si="24"/>
        <v>45708</v>
      </c>
      <c r="I27" s="131" t="str">
        <f t="shared" si="3"/>
        <v>N</v>
      </c>
      <c r="J27" s="127" t="str">
        <f t="shared" si="4"/>
        <v>V</v>
      </c>
      <c r="K27" s="126" t="str">
        <f t="shared" si="5"/>
        <v>L</v>
      </c>
      <c r="M27" s="128" t="str">
        <f t="shared" si="20"/>
        <v>DO</v>
      </c>
      <c r="N27" s="129">
        <f t="shared" si="25"/>
        <v>45736</v>
      </c>
      <c r="O27" s="131" t="str">
        <f t="shared" si="6"/>
        <v>L</v>
      </c>
      <c r="P27" s="127" t="str">
        <f t="shared" si="7"/>
        <v>N</v>
      </c>
      <c r="Q27" s="126" t="str">
        <f t="shared" si="8"/>
        <v>V</v>
      </c>
      <c r="S27" s="125" t="str">
        <f t="shared" si="21"/>
        <v>ZO</v>
      </c>
      <c r="T27" s="130">
        <f t="shared" si="26"/>
        <v>45767</v>
      </c>
      <c r="U27" s="131" t="str">
        <f t="shared" si="9"/>
        <v/>
      </c>
      <c r="V27" s="127" t="str">
        <f t="shared" si="10"/>
        <v/>
      </c>
      <c r="W27" s="126" t="str">
        <f t="shared" si="11"/>
        <v/>
      </c>
      <c r="Y27" s="125" t="str">
        <f t="shared" si="22"/>
        <v>DI</v>
      </c>
      <c r="Z27" s="130">
        <f t="shared" si="27"/>
        <v>45797</v>
      </c>
      <c r="AA27" s="131" t="str">
        <f t="shared" si="12"/>
        <v>L</v>
      </c>
      <c r="AB27" s="127" t="str">
        <f t="shared" si="13"/>
        <v>N</v>
      </c>
      <c r="AC27" s="126" t="str">
        <f t="shared" si="14"/>
        <v>V</v>
      </c>
      <c r="AE27" s="125" t="str">
        <f t="shared" si="23"/>
        <v>VR</v>
      </c>
      <c r="AF27" s="130">
        <f t="shared" si="28"/>
        <v>45828</v>
      </c>
      <c r="AG27" s="131" t="str">
        <f t="shared" si="15"/>
        <v>V</v>
      </c>
      <c r="AH27" s="127" t="str">
        <f t="shared" si="16"/>
        <v>L</v>
      </c>
      <c r="AI27" s="126" t="str">
        <f t="shared" si="17"/>
        <v>N</v>
      </c>
    </row>
    <row r="28" spans="1:35" ht="14.1" customHeight="1" x14ac:dyDescent="0.2">
      <c r="A28" s="30" t="str">
        <f t="shared" si="18"/>
        <v>DI</v>
      </c>
      <c r="B28" s="33">
        <f t="shared" si="29"/>
        <v>45678</v>
      </c>
      <c r="C28" s="125" t="str">
        <f t="shared" si="0"/>
        <v>V</v>
      </c>
      <c r="D28" s="123" t="str">
        <f t="shared" si="1"/>
        <v>L</v>
      </c>
      <c r="E28" s="124" t="str">
        <f t="shared" si="2"/>
        <v>N</v>
      </c>
      <c r="G28" s="125" t="str">
        <f t="shared" si="19"/>
        <v>VR</v>
      </c>
      <c r="H28" s="130">
        <f t="shared" si="24"/>
        <v>45709</v>
      </c>
      <c r="I28" s="131" t="str">
        <f t="shared" si="3"/>
        <v>N</v>
      </c>
      <c r="J28" s="127" t="str">
        <f t="shared" si="4"/>
        <v>V</v>
      </c>
      <c r="K28" s="126" t="str">
        <f t="shared" si="5"/>
        <v>L</v>
      </c>
      <c r="M28" s="128" t="str">
        <f t="shared" si="20"/>
        <v>VR</v>
      </c>
      <c r="N28" s="129">
        <f t="shared" si="25"/>
        <v>45737</v>
      </c>
      <c r="O28" s="131" t="str">
        <f t="shared" si="6"/>
        <v>L</v>
      </c>
      <c r="P28" s="127" t="str">
        <f t="shared" si="7"/>
        <v>N</v>
      </c>
      <c r="Q28" s="126" t="str">
        <f t="shared" si="8"/>
        <v>V</v>
      </c>
      <c r="S28" s="125" t="str">
        <f t="shared" si="21"/>
        <v>MA</v>
      </c>
      <c r="T28" s="130">
        <f t="shared" si="26"/>
        <v>45768</v>
      </c>
      <c r="U28" s="131" t="str">
        <f t="shared" si="9"/>
        <v>N</v>
      </c>
      <c r="V28" s="127" t="str">
        <f t="shared" si="10"/>
        <v>V</v>
      </c>
      <c r="W28" s="126" t="str">
        <f t="shared" si="11"/>
        <v>L</v>
      </c>
      <c r="Y28" s="125" t="str">
        <f t="shared" si="22"/>
        <v>WO</v>
      </c>
      <c r="Z28" s="130">
        <f t="shared" si="27"/>
        <v>45798</v>
      </c>
      <c r="AA28" s="131" t="str">
        <f t="shared" si="12"/>
        <v>L</v>
      </c>
      <c r="AB28" s="127" t="str">
        <f t="shared" si="13"/>
        <v>N</v>
      </c>
      <c r="AC28" s="126" t="str">
        <f t="shared" si="14"/>
        <v>V</v>
      </c>
      <c r="AE28" s="125" t="str">
        <f t="shared" si="23"/>
        <v>ZA</v>
      </c>
      <c r="AF28" s="130">
        <f t="shared" si="28"/>
        <v>45829</v>
      </c>
      <c r="AG28" s="131" t="str">
        <f t="shared" si="15"/>
        <v/>
      </c>
      <c r="AH28" s="127" t="str">
        <f t="shared" si="16"/>
        <v/>
      </c>
      <c r="AI28" s="126" t="str">
        <f t="shared" si="17"/>
        <v/>
      </c>
    </row>
    <row r="29" spans="1:35" ht="14.1" customHeight="1" x14ac:dyDescent="0.2">
      <c r="A29" s="30" t="str">
        <f t="shared" si="18"/>
        <v>WO</v>
      </c>
      <c r="B29" s="33">
        <f t="shared" si="29"/>
        <v>45679</v>
      </c>
      <c r="C29" s="125" t="str">
        <f t="shared" si="0"/>
        <v>V</v>
      </c>
      <c r="D29" s="123" t="str">
        <f t="shared" si="1"/>
        <v>L</v>
      </c>
      <c r="E29" s="124" t="str">
        <f t="shared" si="2"/>
        <v>N</v>
      </c>
      <c r="G29" s="125" t="str">
        <f t="shared" si="19"/>
        <v>ZA</v>
      </c>
      <c r="H29" s="130">
        <f t="shared" si="24"/>
        <v>45710</v>
      </c>
      <c r="I29" s="131" t="str">
        <f t="shared" si="3"/>
        <v/>
      </c>
      <c r="J29" s="127" t="str">
        <f t="shared" si="4"/>
        <v/>
      </c>
      <c r="K29" s="126" t="str">
        <f t="shared" si="5"/>
        <v/>
      </c>
      <c r="M29" s="128" t="str">
        <f t="shared" si="20"/>
        <v>ZA</v>
      </c>
      <c r="N29" s="129">
        <f t="shared" si="25"/>
        <v>45738</v>
      </c>
      <c r="O29" s="131" t="str">
        <f t="shared" si="6"/>
        <v/>
      </c>
      <c r="P29" s="127" t="str">
        <f t="shared" si="7"/>
        <v/>
      </c>
      <c r="Q29" s="126" t="str">
        <f t="shared" si="8"/>
        <v/>
      </c>
      <c r="S29" s="125" t="str">
        <f t="shared" si="21"/>
        <v>DI</v>
      </c>
      <c r="T29" s="130">
        <f t="shared" si="26"/>
        <v>45769</v>
      </c>
      <c r="U29" s="131" t="str">
        <f t="shared" si="9"/>
        <v>N</v>
      </c>
      <c r="V29" s="127" t="str">
        <f t="shared" si="10"/>
        <v>V</v>
      </c>
      <c r="W29" s="126" t="str">
        <f t="shared" si="11"/>
        <v>L</v>
      </c>
      <c r="Y29" s="125" t="str">
        <f t="shared" si="22"/>
        <v>DO</v>
      </c>
      <c r="Z29" s="130">
        <f t="shared" si="27"/>
        <v>45799</v>
      </c>
      <c r="AA29" s="131" t="str">
        <f t="shared" si="12"/>
        <v>L</v>
      </c>
      <c r="AB29" s="127" t="str">
        <f t="shared" si="13"/>
        <v>N</v>
      </c>
      <c r="AC29" s="126" t="str">
        <f t="shared" si="14"/>
        <v>V</v>
      </c>
      <c r="AE29" s="125" t="str">
        <f t="shared" si="23"/>
        <v>ZO</v>
      </c>
      <c r="AF29" s="130">
        <f t="shared" si="28"/>
        <v>45830</v>
      </c>
      <c r="AG29" s="131" t="str">
        <f t="shared" si="15"/>
        <v/>
      </c>
      <c r="AH29" s="127" t="str">
        <f t="shared" si="16"/>
        <v/>
      </c>
      <c r="AI29" s="126" t="str">
        <f t="shared" si="17"/>
        <v/>
      </c>
    </row>
    <row r="30" spans="1:35" ht="14.1" customHeight="1" x14ac:dyDescent="0.2">
      <c r="A30" s="30" t="str">
        <f t="shared" si="18"/>
        <v>DO</v>
      </c>
      <c r="B30" s="33">
        <f t="shared" si="29"/>
        <v>45680</v>
      </c>
      <c r="C30" s="125" t="str">
        <f t="shared" si="0"/>
        <v>V</v>
      </c>
      <c r="D30" s="123" t="str">
        <f t="shared" si="1"/>
        <v>L</v>
      </c>
      <c r="E30" s="124" t="str">
        <f t="shared" si="2"/>
        <v>N</v>
      </c>
      <c r="G30" s="125" t="str">
        <f t="shared" si="19"/>
        <v>ZO</v>
      </c>
      <c r="H30" s="130">
        <f t="shared" si="24"/>
        <v>45711</v>
      </c>
      <c r="I30" s="131" t="str">
        <f t="shared" si="3"/>
        <v/>
      </c>
      <c r="J30" s="127" t="str">
        <f t="shared" si="4"/>
        <v/>
      </c>
      <c r="K30" s="126" t="str">
        <f t="shared" si="5"/>
        <v/>
      </c>
      <c r="M30" s="128" t="str">
        <f t="shared" si="20"/>
        <v>ZO</v>
      </c>
      <c r="N30" s="129">
        <f t="shared" si="25"/>
        <v>45739</v>
      </c>
      <c r="O30" s="131" t="str">
        <f t="shared" si="6"/>
        <v/>
      </c>
      <c r="P30" s="127" t="str">
        <f t="shared" si="7"/>
        <v/>
      </c>
      <c r="Q30" s="126" t="str">
        <f t="shared" si="8"/>
        <v/>
      </c>
      <c r="S30" s="125" t="str">
        <f t="shared" si="21"/>
        <v>WO</v>
      </c>
      <c r="T30" s="130">
        <f t="shared" si="26"/>
        <v>45770</v>
      </c>
      <c r="U30" s="131" t="str">
        <f t="shared" si="9"/>
        <v>N</v>
      </c>
      <c r="V30" s="127" t="str">
        <f t="shared" si="10"/>
        <v>V</v>
      </c>
      <c r="W30" s="126" t="str">
        <f t="shared" si="11"/>
        <v>L</v>
      </c>
      <c r="Y30" s="125" t="str">
        <f t="shared" si="22"/>
        <v>VR</v>
      </c>
      <c r="Z30" s="130">
        <f t="shared" si="27"/>
        <v>45800</v>
      </c>
      <c r="AA30" s="131" t="str">
        <f t="shared" si="12"/>
        <v>L</v>
      </c>
      <c r="AB30" s="127" t="str">
        <f t="shared" si="13"/>
        <v>N</v>
      </c>
      <c r="AC30" s="126" t="str">
        <f t="shared" si="14"/>
        <v>V</v>
      </c>
      <c r="AE30" s="125" t="str">
        <f t="shared" si="23"/>
        <v>MA</v>
      </c>
      <c r="AF30" s="130">
        <f t="shared" si="28"/>
        <v>45831</v>
      </c>
      <c r="AG30" s="131" t="str">
        <f t="shared" si="15"/>
        <v>N</v>
      </c>
      <c r="AH30" s="127" t="str">
        <f t="shared" si="16"/>
        <v>V</v>
      </c>
      <c r="AI30" s="126" t="str">
        <f t="shared" si="17"/>
        <v>L</v>
      </c>
    </row>
    <row r="31" spans="1:35" ht="14.1" customHeight="1" x14ac:dyDescent="0.2">
      <c r="A31" s="30" t="str">
        <f t="shared" si="18"/>
        <v>VR</v>
      </c>
      <c r="B31" s="33">
        <f t="shared" si="29"/>
        <v>45681</v>
      </c>
      <c r="C31" s="125" t="str">
        <f t="shared" si="0"/>
        <v>V</v>
      </c>
      <c r="D31" s="123" t="str">
        <f t="shared" si="1"/>
        <v>L</v>
      </c>
      <c r="E31" s="124" t="str">
        <f t="shared" si="2"/>
        <v>N</v>
      </c>
      <c r="G31" s="125" t="str">
        <f t="shared" si="19"/>
        <v>MA</v>
      </c>
      <c r="H31" s="130">
        <f t="shared" si="24"/>
        <v>45712</v>
      </c>
      <c r="I31" s="131" t="str">
        <f t="shared" si="3"/>
        <v>L</v>
      </c>
      <c r="J31" s="127" t="str">
        <f t="shared" si="4"/>
        <v>N</v>
      </c>
      <c r="K31" s="126" t="str">
        <f t="shared" si="5"/>
        <v>V</v>
      </c>
      <c r="M31" s="128" t="str">
        <f t="shared" si="20"/>
        <v>MA</v>
      </c>
      <c r="N31" s="129">
        <f t="shared" si="25"/>
        <v>45740</v>
      </c>
      <c r="O31" s="131" t="str">
        <f t="shared" si="6"/>
        <v>V</v>
      </c>
      <c r="P31" s="127" t="str">
        <f t="shared" si="7"/>
        <v>L</v>
      </c>
      <c r="Q31" s="126" t="str">
        <f t="shared" si="8"/>
        <v>N</v>
      </c>
      <c r="S31" s="125" t="str">
        <f t="shared" si="21"/>
        <v>DO</v>
      </c>
      <c r="T31" s="130">
        <f t="shared" si="26"/>
        <v>45771</v>
      </c>
      <c r="U31" s="131" t="str">
        <f t="shared" si="9"/>
        <v>N</v>
      </c>
      <c r="V31" s="127" t="str">
        <f t="shared" si="10"/>
        <v>V</v>
      </c>
      <c r="W31" s="126" t="str">
        <f t="shared" si="11"/>
        <v>L</v>
      </c>
      <c r="Y31" s="125" t="str">
        <f t="shared" si="22"/>
        <v>ZA</v>
      </c>
      <c r="Z31" s="130">
        <f t="shared" si="27"/>
        <v>45801</v>
      </c>
      <c r="AA31" s="131" t="str">
        <f t="shared" si="12"/>
        <v/>
      </c>
      <c r="AB31" s="127" t="str">
        <f t="shared" si="13"/>
        <v/>
      </c>
      <c r="AC31" s="126" t="str">
        <f t="shared" si="14"/>
        <v/>
      </c>
      <c r="AE31" s="125" t="str">
        <f t="shared" si="23"/>
        <v>DI</v>
      </c>
      <c r="AF31" s="130">
        <f t="shared" si="28"/>
        <v>45832</v>
      </c>
      <c r="AG31" s="131" t="str">
        <f t="shared" si="15"/>
        <v>N</v>
      </c>
      <c r="AH31" s="127" t="str">
        <f t="shared" si="16"/>
        <v>V</v>
      </c>
      <c r="AI31" s="126" t="str">
        <f t="shared" si="17"/>
        <v>L</v>
      </c>
    </row>
    <row r="32" spans="1:35" ht="14.1" customHeight="1" x14ac:dyDescent="0.2">
      <c r="A32" s="30" t="str">
        <f t="shared" si="18"/>
        <v>ZA</v>
      </c>
      <c r="B32" s="33">
        <f t="shared" si="29"/>
        <v>45682</v>
      </c>
      <c r="C32" s="125" t="str">
        <f t="shared" si="0"/>
        <v/>
      </c>
      <c r="D32" s="123" t="str">
        <f t="shared" si="1"/>
        <v/>
      </c>
      <c r="E32" s="124" t="str">
        <f t="shared" si="2"/>
        <v/>
      </c>
      <c r="G32" s="125" t="str">
        <f t="shared" si="19"/>
        <v>DI</v>
      </c>
      <c r="H32" s="130">
        <f t="shared" si="24"/>
        <v>45713</v>
      </c>
      <c r="I32" s="131" t="str">
        <f t="shared" si="3"/>
        <v>L</v>
      </c>
      <c r="J32" s="127" t="str">
        <f t="shared" si="4"/>
        <v>N</v>
      </c>
      <c r="K32" s="126" t="str">
        <f t="shared" si="5"/>
        <v>V</v>
      </c>
      <c r="M32" s="128" t="str">
        <f t="shared" si="20"/>
        <v>DI</v>
      </c>
      <c r="N32" s="129">
        <f t="shared" si="25"/>
        <v>45741</v>
      </c>
      <c r="O32" s="131" t="str">
        <f t="shared" si="6"/>
        <v>V</v>
      </c>
      <c r="P32" s="127" t="str">
        <f t="shared" si="7"/>
        <v>L</v>
      </c>
      <c r="Q32" s="126" t="str">
        <f t="shared" si="8"/>
        <v>N</v>
      </c>
      <c r="S32" s="125" t="str">
        <f t="shared" si="21"/>
        <v>VR</v>
      </c>
      <c r="T32" s="130">
        <f t="shared" si="26"/>
        <v>45772</v>
      </c>
      <c r="U32" s="131" t="str">
        <f t="shared" si="9"/>
        <v>N</v>
      </c>
      <c r="V32" s="127" t="str">
        <f t="shared" si="10"/>
        <v>V</v>
      </c>
      <c r="W32" s="126" t="str">
        <f t="shared" si="11"/>
        <v>L</v>
      </c>
      <c r="Y32" s="125" t="str">
        <f t="shared" si="22"/>
        <v>ZO</v>
      </c>
      <c r="Z32" s="130">
        <f t="shared" si="27"/>
        <v>45802</v>
      </c>
      <c r="AA32" s="131" t="str">
        <f t="shared" si="12"/>
        <v/>
      </c>
      <c r="AB32" s="127" t="str">
        <f t="shared" si="13"/>
        <v/>
      </c>
      <c r="AC32" s="126" t="str">
        <f t="shared" si="14"/>
        <v/>
      </c>
      <c r="AE32" s="125" t="str">
        <f t="shared" si="23"/>
        <v>WO</v>
      </c>
      <c r="AF32" s="130">
        <f t="shared" si="28"/>
        <v>45833</v>
      </c>
      <c r="AG32" s="131" t="str">
        <f t="shared" si="15"/>
        <v>N</v>
      </c>
      <c r="AH32" s="127" t="str">
        <f t="shared" si="16"/>
        <v>V</v>
      </c>
      <c r="AI32" s="126" t="str">
        <f t="shared" si="17"/>
        <v>L</v>
      </c>
    </row>
    <row r="33" spans="1:35" ht="14.1" customHeight="1" x14ac:dyDescent="0.2">
      <c r="A33" s="30" t="str">
        <f t="shared" si="18"/>
        <v>ZO</v>
      </c>
      <c r="B33" s="33">
        <f t="shared" si="29"/>
        <v>45683</v>
      </c>
      <c r="C33" s="125" t="str">
        <f t="shared" si="0"/>
        <v/>
      </c>
      <c r="D33" s="123" t="str">
        <f t="shared" si="1"/>
        <v/>
      </c>
      <c r="E33" s="124" t="str">
        <f t="shared" si="2"/>
        <v/>
      </c>
      <c r="G33" s="125" t="str">
        <f t="shared" si="19"/>
        <v>WO</v>
      </c>
      <c r="H33" s="130">
        <f t="shared" si="24"/>
        <v>45714</v>
      </c>
      <c r="I33" s="131" t="str">
        <f t="shared" si="3"/>
        <v>L</v>
      </c>
      <c r="J33" s="127" t="str">
        <f t="shared" si="4"/>
        <v>N</v>
      </c>
      <c r="K33" s="126" t="str">
        <f t="shared" si="5"/>
        <v>V</v>
      </c>
      <c r="M33" s="128" t="str">
        <f t="shared" si="20"/>
        <v>WO</v>
      </c>
      <c r="N33" s="129">
        <f t="shared" si="25"/>
        <v>45742</v>
      </c>
      <c r="O33" s="131" t="str">
        <f t="shared" si="6"/>
        <v>V</v>
      </c>
      <c r="P33" s="127" t="str">
        <f t="shared" si="7"/>
        <v>L</v>
      </c>
      <c r="Q33" s="126" t="str">
        <f t="shared" si="8"/>
        <v>N</v>
      </c>
      <c r="S33" s="125" t="str">
        <f t="shared" si="21"/>
        <v>ZA</v>
      </c>
      <c r="T33" s="130">
        <f t="shared" si="26"/>
        <v>45773</v>
      </c>
      <c r="U33" s="131" t="str">
        <f t="shared" si="9"/>
        <v/>
      </c>
      <c r="V33" s="127" t="str">
        <f t="shared" si="10"/>
        <v/>
      </c>
      <c r="W33" s="126" t="str">
        <f t="shared" si="11"/>
        <v/>
      </c>
      <c r="Y33" s="125" t="str">
        <f t="shared" si="22"/>
        <v>MA</v>
      </c>
      <c r="Z33" s="130">
        <f t="shared" si="27"/>
        <v>45803</v>
      </c>
      <c r="AA33" s="131" t="str">
        <f t="shared" si="12"/>
        <v>V</v>
      </c>
      <c r="AB33" s="127" t="str">
        <f t="shared" si="13"/>
        <v>L</v>
      </c>
      <c r="AC33" s="126" t="str">
        <f t="shared" si="14"/>
        <v>N</v>
      </c>
      <c r="AE33" s="125" t="str">
        <f t="shared" si="23"/>
        <v>DO</v>
      </c>
      <c r="AF33" s="130">
        <f t="shared" si="28"/>
        <v>45834</v>
      </c>
      <c r="AG33" s="131" t="str">
        <f t="shared" si="15"/>
        <v>N</v>
      </c>
      <c r="AH33" s="127" t="str">
        <f t="shared" si="16"/>
        <v>V</v>
      </c>
      <c r="AI33" s="126" t="str">
        <f t="shared" si="17"/>
        <v>L</v>
      </c>
    </row>
    <row r="34" spans="1:35" ht="14.1" customHeight="1" x14ac:dyDescent="0.2">
      <c r="A34" s="30" t="str">
        <f t="shared" si="18"/>
        <v>MA</v>
      </c>
      <c r="B34" s="33">
        <f t="shared" si="29"/>
        <v>45684</v>
      </c>
      <c r="C34" s="125" t="str">
        <f t="shared" si="0"/>
        <v>N</v>
      </c>
      <c r="D34" s="123" t="str">
        <f t="shared" si="1"/>
        <v>V</v>
      </c>
      <c r="E34" s="124" t="str">
        <f t="shared" si="2"/>
        <v>L</v>
      </c>
      <c r="G34" s="125" t="str">
        <f t="shared" si="19"/>
        <v>DO</v>
      </c>
      <c r="H34" s="130">
        <f t="shared" si="24"/>
        <v>45715</v>
      </c>
      <c r="I34" s="131" t="str">
        <f t="shared" si="3"/>
        <v>L</v>
      </c>
      <c r="J34" s="127" t="str">
        <f t="shared" si="4"/>
        <v>N</v>
      </c>
      <c r="K34" s="126" t="str">
        <f t="shared" si="5"/>
        <v>V</v>
      </c>
      <c r="M34" s="128" t="str">
        <f t="shared" si="20"/>
        <v>DO</v>
      </c>
      <c r="N34" s="129">
        <f t="shared" si="25"/>
        <v>45743</v>
      </c>
      <c r="O34" s="131" t="str">
        <f t="shared" si="6"/>
        <v>V</v>
      </c>
      <c r="P34" s="127" t="str">
        <f t="shared" si="7"/>
        <v>L</v>
      </c>
      <c r="Q34" s="126" t="str">
        <f t="shared" si="8"/>
        <v>N</v>
      </c>
      <c r="S34" s="125" t="str">
        <f t="shared" si="21"/>
        <v>ZO</v>
      </c>
      <c r="T34" s="130">
        <f t="shared" si="26"/>
        <v>45774</v>
      </c>
      <c r="U34" s="131" t="str">
        <f t="shared" si="9"/>
        <v/>
      </c>
      <c r="V34" s="127" t="str">
        <f t="shared" si="10"/>
        <v/>
      </c>
      <c r="W34" s="126" t="str">
        <f t="shared" si="11"/>
        <v/>
      </c>
      <c r="Y34" s="125" t="str">
        <f t="shared" si="22"/>
        <v>DI</v>
      </c>
      <c r="Z34" s="130">
        <f t="shared" si="27"/>
        <v>45804</v>
      </c>
      <c r="AA34" s="131" t="str">
        <f t="shared" si="12"/>
        <v>V</v>
      </c>
      <c r="AB34" s="127" t="str">
        <f t="shared" si="13"/>
        <v>L</v>
      </c>
      <c r="AC34" s="126" t="str">
        <f t="shared" si="14"/>
        <v>N</v>
      </c>
      <c r="AE34" s="125" t="str">
        <f t="shared" si="23"/>
        <v>VR</v>
      </c>
      <c r="AF34" s="130">
        <f t="shared" si="28"/>
        <v>45835</v>
      </c>
      <c r="AG34" s="131" t="str">
        <f t="shared" si="15"/>
        <v>N</v>
      </c>
      <c r="AH34" s="127" t="str">
        <f t="shared" si="16"/>
        <v>V</v>
      </c>
      <c r="AI34" s="126" t="str">
        <f t="shared" si="17"/>
        <v>L</v>
      </c>
    </row>
    <row r="35" spans="1:35" ht="14.1" customHeight="1" x14ac:dyDescent="0.2">
      <c r="A35" s="30" t="str">
        <f t="shared" si="18"/>
        <v>DI</v>
      </c>
      <c r="B35" s="33">
        <f t="shared" si="29"/>
        <v>45685</v>
      </c>
      <c r="C35" s="125" t="str">
        <f t="shared" si="0"/>
        <v>N</v>
      </c>
      <c r="D35" s="123" t="str">
        <f t="shared" si="1"/>
        <v>V</v>
      </c>
      <c r="E35" s="124" t="str">
        <f t="shared" si="2"/>
        <v>L</v>
      </c>
      <c r="G35" s="125" t="str">
        <f t="shared" si="19"/>
        <v>VR</v>
      </c>
      <c r="H35" s="130">
        <f t="shared" si="24"/>
        <v>45716</v>
      </c>
      <c r="I35" s="131" t="str">
        <f t="shared" si="3"/>
        <v>L</v>
      </c>
      <c r="J35" s="127" t="str">
        <f t="shared" si="4"/>
        <v>N</v>
      </c>
      <c r="K35" s="126" t="str">
        <f t="shared" si="5"/>
        <v>V</v>
      </c>
      <c r="M35" s="128" t="str">
        <f t="shared" si="20"/>
        <v>VR</v>
      </c>
      <c r="N35" s="129">
        <f t="shared" si="25"/>
        <v>45744</v>
      </c>
      <c r="O35" s="131" t="str">
        <f t="shared" si="6"/>
        <v>V</v>
      </c>
      <c r="P35" s="127" t="str">
        <f t="shared" si="7"/>
        <v>L</v>
      </c>
      <c r="Q35" s="126" t="str">
        <f t="shared" si="8"/>
        <v>N</v>
      </c>
      <c r="S35" s="125" t="str">
        <f t="shared" si="21"/>
        <v>MA</v>
      </c>
      <c r="T35" s="130">
        <f t="shared" si="26"/>
        <v>45775</v>
      </c>
      <c r="U35" s="131" t="str">
        <f t="shared" si="9"/>
        <v>L</v>
      </c>
      <c r="V35" s="127" t="str">
        <f t="shared" si="10"/>
        <v>N</v>
      </c>
      <c r="W35" s="126" t="str">
        <f t="shared" si="11"/>
        <v>V</v>
      </c>
      <c r="Y35" s="125" t="str">
        <f t="shared" si="22"/>
        <v>WO</v>
      </c>
      <c r="Z35" s="130">
        <f t="shared" si="27"/>
        <v>45805</v>
      </c>
      <c r="AA35" s="131" t="str">
        <f t="shared" si="12"/>
        <v>V</v>
      </c>
      <c r="AB35" s="127" t="str">
        <f t="shared" si="13"/>
        <v>L</v>
      </c>
      <c r="AC35" s="126" t="str">
        <f t="shared" si="14"/>
        <v>N</v>
      </c>
      <c r="AE35" s="125" t="str">
        <f t="shared" si="23"/>
        <v>ZA</v>
      </c>
      <c r="AF35" s="130">
        <f t="shared" si="28"/>
        <v>45836</v>
      </c>
      <c r="AG35" s="131" t="str">
        <f t="shared" si="15"/>
        <v/>
      </c>
      <c r="AH35" s="127" t="str">
        <f t="shared" si="16"/>
        <v/>
      </c>
      <c r="AI35" s="126" t="str">
        <f t="shared" si="17"/>
        <v/>
      </c>
    </row>
    <row r="36" spans="1:35" ht="14.1" customHeight="1" x14ac:dyDescent="0.2">
      <c r="A36" s="30" t="str">
        <f t="shared" si="18"/>
        <v>WO</v>
      </c>
      <c r="B36" s="33">
        <f t="shared" si="29"/>
        <v>45686</v>
      </c>
      <c r="C36" s="125" t="str">
        <f t="shared" si="0"/>
        <v>N</v>
      </c>
      <c r="D36" s="123" t="str">
        <f t="shared" si="1"/>
        <v>V</v>
      </c>
      <c r="E36" s="124" t="str">
        <f t="shared" si="2"/>
        <v>L</v>
      </c>
      <c r="G36" s="125" t="str">
        <f>IF(MOD(ingave!G3,4),"",VLOOKUP(MOD(H36+12,35),tabel,2,0))</f>
        <v/>
      </c>
      <c r="H36" s="130" t="str">
        <f>IF(MOD(ingave!G3,4),"",H35+1)</f>
        <v/>
      </c>
      <c r="I36" s="131" t="str">
        <f>IF(MOD(ingave!$G$3,4),"",IF(VLOOKUP(MOD($H36+12,21),tabel,3,0)="R","",VLOOKUP(MOD($H36+12,21),tabel,3,0)))</f>
        <v/>
      </c>
      <c r="J36" s="127" t="str">
        <f>IF(MOD(ingave!$G$3,4),"",IF(VLOOKUP(MOD($H36+5,21),tabel,3,0)="R","",VLOOKUP(MOD($H36+5,21),tabel,3,0)))</f>
        <v/>
      </c>
      <c r="K36" s="126" t="str">
        <f>IF(MOD(ingave!$G$3,4),"",IF(VLOOKUP(MOD($H36+19,21),tabel,3,0)="R","",VLOOKUP(MOD($H36+19,21),tabel,3,0)))</f>
        <v/>
      </c>
      <c r="M36" s="128" t="str">
        <f t="shared" si="20"/>
        <v>ZA</v>
      </c>
      <c r="N36" s="129">
        <f t="shared" si="25"/>
        <v>45745</v>
      </c>
      <c r="O36" s="131" t="str">
        <f t="shared" si="6"/>
        <v/>
      </c>
      <c r="P36" s="127" t="str">
        <f t="shared" si="7"/>
        <v/>
      </c>
      <c r="Q36" s="126" t="str">
        <f t="shared" si="8"/>
        <v/>
      </c>
      <c r="S36" s="125" t="str">
        <f t="shared" si="21"/>
        <v>DI</v>
      </c>
      <c r="T36" s="130">
        <f t="shared" si="26"/>
        <v>45776</v>
      </c>
      <c r="U36" s="131" t="str">
        <f t="shared" si="9"/>
        <v>L</v>
      </c>
      <c r="V36" s="127" t="str">
        <f t="shared" si="10"/>
        <v>N</v>
      </c>
      <c r="W36" s="126" t="str">
        <f t="shared" si="11"/>
        <v>V</v>
      </c>
      <c r="Y36" s="125" t="str">
        <f t="shared" si="22"/>
        <v>DO</v>
      </c>
      <c r="Z36" s="130">
        <f t="shared" si="27"/>
        <v>45806</v>
      </c>
      <c r="AA36" s="131" t="str">
        <f t="shared" si="12"/>
        <v>V</v>
      </c>
      <c r="AB36" s="127" t="str">
        <f t="shared" si="13"/>
        <v>L</v>
      </c>
      <c r="AC36" s="126" t="str">
        <f t="shared" si="14"/>
        <v>N</v>
      </c>
      <c r="AE36" s="125" t="str">
        <f t="shared" si="23"/>
        <v>ZO</v>
      </c>
      <c r="AF36" s="130">
        <f t="shared" si="28"/>
        <v>45837</v>
      </c>
      <c r="AG36" s="131" t="str">
        <f t="shared" si="15"/>
        <v/>
      </c>
      <c r="AH36" s="127" t="str">
        <f t="shared" si="16"/>
        <v/>
      </c>
      <c r="AI36" s="126" t="str">
        <f t="shared" si="17"/>
        <v/>
      </c>
    </row>
    <row r="37" spans="1:35" ht="14.1" customHeight="1" x14ac:dyDescent="0.2">
      <c r="A37" s="30" t="str">
        <f t="shared" si="18"/>
        <v>DO</v>
      </c>
      <c r="B37" s="33">
        <f t="shared" si="29"/>
        <v>45687</v>
      </c>
      <c r="C37" s="125" t="str">
        <f t="shared" si="0"/>
        <v>N</v>
      </c>
      <c r="D37" s="123" t="str">
        <f t="shared" si="1"/>
        <v>V</v>
      </c>
      <c r="E37" s="124" t="str">
        <f t="shared" si="2"/>
        <v>L</v>
      </c>
      <c r="G37" s="132"/>
      <c r="H37" s="175"/>
      <c r="I37" s="132"/>
      <c r="J37" s="133"/>
      <c r="K37" s="134"/>
      <c r="M37" s="128" t="str">
        <f t="shared" si="20"/>
        <v>ZO</v>
      </c>
      <c r="N37" s="129">
        <f t="shared" si="25"/>
        <v>45746</v>
      </c>
      <c r="O37" s="131" t="str">
        <f t="shared" si="6"/>
        <v/>
      </c>
      <c r="P37" s="127" t="str">
        <f t="shared" si="7"/>
        <v/>
      </c>
      <c r="Q37" s="126" t="str">
        <f t="shared" si="8"/>
        <v/>
      </c>
      <c r="S37" s="125" t="str">
        <f t="shared" si="21"/>
        <v>WO</v>
      </c>
      <c r="T37" s="130">
        <f t="shared" si="26"/>
        <v>45777</v>
      </c>
      <c r="U37" s="131" t="str">
        <f t="shared" si="9"/>
        <v>L</v>
      </c>
      <c r="V37" s="127" t="str">
        <f t="shared" si="10"/>
        <v>N</v>
      </c>
      <c r="W37" s="126" t="str">
        <f t="shared" si="11"/>
        <v>V</v>
      </c>
      <c r="Y37" s="125" t="str">
        <f t="shared" si="22"/>
        <v>VR</v>
      </c>
      <c r="Z37" s="130">
        <f t="shared" si="27"/>
        <v>45807</v>
      </c>
      <c r="AA37" s="131" t="str">
        <f t="shared" si="12"/>
        <v>V</v>
      </c>
      <c r="AB37" s="127" t="str">
        <f t="shared" si="13"/>
        <v>L</v>
      </c>
      <c r="AC37" s="126" t="str">
        <f t="shared" si="14"/>
        <v>N</v>
      </c>
      <c r="AE37" s="125" t="str">
        <f t="shared" si="23"/>
        <v>MA</v>
      </c>
      <c r="AF37" s="130">
        <f t="shared" si="28"/>
        <v>45838</v>
      </c>
      <c r="AG37" s="131" t="str">
        <f t="shared" si="15"/>
        <v>L</v>
      </c>
      <c r="AH37" s="127" t="str">
        <f t="shared" si="16"/>
        <v>N</v>
      </c>
      <c r="AI37" s="126" t="str">
        <f t="shared" si="17"/>
        <v>V</v>
      </c>
    </row>
    <row r="38" spans="1:35" ht="14.1" customHeight="1" thickBot="1" x14ac:dyDescent="0.25">
      <c r="A38" s="31" t="str">
        <f t="shared" si="18"/>
        <v>VR</v>
      </c>
      <c r="B38" s="34">
        <f t="shared" si="29"/>
        <v>45688</v>
      </c>
      <c r="C38" s="142" t="str">
        <f t="shared" si="0"/>
        <v>N</v>
      </c>
      <c r="D38" s="135" t="str">
        <f t="shared" si="1"/>
        <v>V</v>
      </c>
      <c r="E38" s="136" t="str">
        <f t="shared" si="2"/>
        <v>L</v>
      </c>
      <c r="G38" s="137"/>
      <c r="H38" s="176"/>
      <c r="I38" s="137"/>
      <c r="J38" s="138"/>
      <c r="K38" s="139"/>
      <c r="M38" s="140" t="str">
        <f t="shared" si="20"/>
        <v>MA</v>
      </c>
      <c r="N38" s="141">
        <f t="shared" si="25"/>
        <v>45747</v>
      </c>
      <c r="O38" s="147" t="str">
        <f t="shared" si="6"/>
        <v>N</v>
      </c>
      <c r="P38" s="148" t="str">
        <f t="shared" si="7"/>
        <v>V</v>
      </c>
      <c r="Q38" s="149" t="str">
        <f t="shared" si="8"/>
        <v>L</v>
      </c>
      <c r="S38" s="142"/>
      <c r="T38" s="143"/>
      <c r="U38" s="144"/>
      <c r="V38" s="145"/>
      <c r="W38" s="146"/>
      <c r="Y38" s="142" t="str">
        <f t="shared" si="22"/>
        <v>ZA</v>
      </c>
      <c r="Z38" s="143">
        <f t="shared" si="27"/>
        <v>45808</v>
      </c>
      <c r="AA38" s="147" t="str">
        <f t="shared" si="12"/>
        <v/>
      </c>
      <c r="AB38" s="148" t="str">
        <f t="shared" si="13"/>
        <v/>
      </c>
      <c r="AC38" s="149" t="str">
        <f t="shared" si="14"/>
        <v/>
      </c>
      <c r="AE38" s="142"/>
      <c r="AF38" s="143"/>
      <c r="AG38" s="147"/>
      <c r="AH38" s="148"/>
      <c r="AI38" s="149"/>
    </row>
    <row r="39" spans="1:35" ht="15.95" customHeight="1" x14ac:dyDescent="0.2"/>
  </sheetData>
  <mergeCells count="8">
    <mergeCell ref="Y6:AC6"/>
    <mergeCell ref="AE6:AI6"/>
    <mergeCell ref="M2:W2"/>
    <mergeCell ref="A6:E6"/>
    <mergeCell ref="G6:K6"/>
    <mergeCell ref="M6:Q6"/>
    <mergeCell ref="S6:W6"/>
    <mergeCell ref="AA4:AG4"/>
  </mergeCells>
  <phoneticPr fontId="13" type="noConversion"/>
  <conditionalFormatting sqref="A8:E38">
    <cfRule type="expression" dxfId="12" priority="2" stopIfTrue="1">
      <formula>($A8="ZA")+($A8="ZO")</formula>
    </cfRule>
  </conditionalFormatting>
  <conditionalFormatting sqref="G8:K36">
    <cfRule type="expression" dxfId="11" priority="3" stopIfTrue="1">
      <formula>($G8="ZA")+($G8="ZO")</formula>
    </cfRule>
  </conditionalFormatting>
  <conditionalFormatting sqref="G37:K38">
    <cfRule type="expression" dxfId="10" priority="1" stopIfTrue="1">
      <formula>(XDH7="ZA")+(XDH7="ZO")</formula>
    </cfRule>
  </conditionalFormatting>
  <conditionalFormatting sqref="M8:Q38">
    <cfRule type="expression" dxfId="9" priority="4" stopIfTrue="1">
      <formula>($M8="za")+($M8="zo")</formula>
    </cfRule>
  </conditionalFormatting>
  <conditionalFormatting sqref="S8:W38">
    <cfRule type="expression" dxfId="8" priority="5" stopIfTrue="1">
      <formula>($S8="za")+($S8="zo")</formula>
    </cfRule>
  </conditionalFormatting>
  <conditionalFormatting sqref="Y8:AC38">
    <cfRule type="expression" dxfId="7" priority="6" stopIfTrue="1">
      <formula>($Y8="za")+($Y8="zo")</formula>
    </cfRule>
  </conditionalFormatting>
  <conditionalFormatting sqref="AE8:AI38">
    <cfRule type="expression" dxfId="6" priority="7" stopIfTrue="1">
      <formula>($AE8="za")+($AE8="zo")</formula>
    </cfRule>
  </conditionalFormatting>
  <hyperlinks>
    <hyperlink ref="A4" r:id="rId1" xr:uid="{00000000-0004-0000-0400-000000000000}"/>
    <hyperlink ref="AA4" r:id="rId2" xr:uid="{9873AD6B-8770-45C8-8C4E-7197386554F3}"/>
  </hyperlinks>
  <printOptions horizontalCentered="1" verticalCentered="1"/>
  <pageMargins left="0.78740157480314965" right="0.78740157480314965" top="0.39370078740157483" bottom="0.39370078740157483" header="0.31496062992125984" footer="0.31496062992125984"/>
  <pageSetup paperSize="9" orientation="landscape" r:id="rId3"/>
  <headerFooter alignWithMargins="0">
    <oddFooter>&amp;C &amp;R_x000D_&amp;1#&amp;"Calibri"&amp;12&amp;KFF0000 INTERNAL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39"/>
  <sheetViews>
    <sheetView showGridLines="0" workbookViewId="0">
      <selection activeCell="W4" sqref="W4"/>
    </sheetView>
  </sheetViews>
  <sheetFormatPr defaultColWidth="0" defaultRowHeight="15.95" customHeight="1" zeroHeight="1" x14ac:dyDescent="0.2"/>
  <cols>
    <col min="1" max="1" width="5" customWidth="1"/>
    <col min="2" max="2" width="3" customWidth="1"/>
    <col min="3" max="5" width="3.7109375" style="77" customWidth="1"/>
    <col min="6" max="6" width="2.7109375" style="77" customWidth="1"/>
    <col min="7" max="7" width="4.28515625" style="77" customWidth="1"/>
    <col min="8" max="8" width="3" style="151" customWidth="1"/>
    <col min="9" max="11" width="3.7109375" style="77" customWidth="1"/>
    <col min="12" max="12" width="2.7109375" style="77" customWidth="1"/>
    <col min="13" max="13" width="4.28515625" style="77" customWidth="1"/>
    <col min="14" max="14" width="3" style="151" customWidth="1"/>
    <col min="15" max="17" width="3.7109375" style="77" customWidth="1"/>
    <col min="18" max="18" width="2.7109375" style="77" customWidth="1"/>
    <col min="19" max="19" width="4.28515625" style="77" customWidth="1"/>
    <col min="20" max="20" width="3" style="151" customWidth="1"/>
    <col min="21" max="23" width="3.7109375" style="77" customWidth="1"/>
    <col min="24" max="24" width="2.7109375" style="77" customWidth="1"/>
    <col min="25" max="25" width="4.28515625" style="77" customWidth="1"/>
    <col min="26" max="26" width="3" style="151" customWidth="1"/>
    <col min="27" max="29" width="3.7109375" style="77" customWidth="1"/>
    <col min="30" max="30" width="2.7109375" style="77" customWidth="1"/>
    <col min="31" max="31" width="4.28515625" style="77" customWidth="1"/>
    <col min="32" max="32" width="3" style="151" customWidth="1"/>
    <col min="33" max="35" width="3.7109375" style="77" customWidth="1"/>
    <col min="36" max="36" width="4" style="20" customWidth="1"/>
    <col min="37" max="47" width="9.140625" style="20" hidden="1" customWidth="1"/>
    <col min="48" max="58" width="0" style="20" hidden="1" customWidth="1"/>
    <col min="59" max="16384" width="9.140625" style="20" hidden="1"/>
  </cols>
  <sheetData>
    <row r="1" spans="1:58" ht="21" customHeight="1" x14ac:dyDescent="0.2"/>
    <row r="2" spans="1:58" ht="21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207">
        <f>Invulblad!B5</f>
        <v>2025</v>
      </c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</row>
    <row r="3" spans="1:58" ht="13.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</row>
    <row r="4" spans="1:58" ht="9.75" customHeight="1" x14ac:dyDescent="0.2">
      <c r="A4" s="177" t="s">
        <v>43</v>
      </c>
      <c r="B4" s="178"/>
      <c r="C4" s="178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208" t="s">
        <v>43</v>
      </c>
      <c r="AB4" s="208"/>
      <c r="AC4" s="208"/>
      <c r="AD4" s="208"/>
      <c r="AE4" s="208"/>
      <c r="AF4" s="208"/>
      <c r="AG4" s="208"/>
      <c r="AH4" s="178"/>
      <c r="AI4" s="178"/>
    </row>
    <row r="5" spans="1:58" ht="9.75" customHeight="1" thickBot="1" x14ac:dyDescent="0.25"/>
    <row r="6" spans="1:58" s="113" customFormat="1" ht="14.1" customHeight="1" thickBot="1" x14ac:dyDescent="0.3">
      <c r="A6" s="204">
        <f>B8</f>
        <v>45839</v>
      </c>
      <c r="B6" s="205"/>
      <c r="C6" s="205"/>
      <c r="D6" s="205"/>
      <c r="E6" s="206"/>
      <c r="F6" s="152"/>
      <c r="G6" s="209">
        <f>H8</f>
        <v>45870</v>
      </c>
      <c r="H6" s="210"/>
      <c r="I6" s="210"/>
      <c r="J6" s="210"/>
      <c r="K6" s="211"/>
      <c r="L6" s="152"/>
      <c r="M6" s="209">
        <f>N8</f>
        <v>45901</v>
      </c>
      <c r="N6" s="210"/>
      <c r="O6" s="210"/>
      <c r="P6" s="210"/>
      <c r="Q6" s="211"/>
      <c r="R6" s="152"/>
      <c r="S6" s="209">
        <f>T8</f>
        <v>45931</v>
      </c>
      <c r="T6" s="210"/>
      <c r="U6" s="210"/>
      <c r="V6" s="210"/>
      <c r="W6" s="211"/>
      <c r="X6" s="152"/>
      <c r="Y6" s="209">
        <f>Z8</f>
        <v>45962</v>
      </c>
      <c r="Z6" s="210"/>
      <c r="AA6" s="210"/>
      <c r="AB6" s="210"/>
      <c r="AC6" s="211"/>
      <c r="AD6" s="152"/>
      <c r="AE6" s="209">
        <f>AF8</f>
        <v>45992</v>
      </c>
      <c r="AF6" s="210"/>
      <c r="AG6" s="210"/>
      <c r="AH6" s="210"/>
      <c r="AI6" s="211"/>
    </row>
    <row r="7" spans="1:58" ht="14.1" customHeight="1" thickBot="1" x14ac:dyDescent="0.25">
      <c r="A7" s="28"/>
      <c r="C7" s="153" t="s">
        <v>40</v>
      </c>
      <c r="D7" s="154" t="s">
        <v>42</v>
      </c>
      <c r="E7" s="155" t="s">
        <v>41</v>
      </c>
      <c r="G7" s="156"/>
      <c r="H7" s="157"/>
      <c r="I7" s="153" t="s">
        <v>40</v>
      </c>
      <c r="J7" s="154" t="s">
        <v>42</v>
      </c>
      <c r="K7" s="155" t="s">
        <v>41</v>
      </c>
      <c r="M7" s="158"/>
      <c r="N7" s="77"/>
      <c r="O7" s="153" t="s">
        <v>40</v>
      </c>
      <c r="P7" s="154" t="s">
        <v>42</v>
      </c>
      <c r="Q7" s="155" t="s">
        <v>41</v>
      </c>
      <c r="S7" s="158"/>
      <c r="T7" s="77"/>
      <c r="U7" s="153" t="s">
        <v>40</v>
      </c>
      <c r="V7" s="154" t="s">
        <v>42</v>
      </c>
      <c r="W7" s="155" t="s">
        <v>41</v>
      </c>
      <c r="Y7" s="158"/>
      <c r="Z7" s="77"/>
      <c r="AA7" s="153" t="s">
        <v>40</v>
      </c>
      <c r="AB7" s="154" t="s">
        <v>42</v>
      </c>
      <c r="AC7" s="155" t="s">
        <v>41</v>
      </c>
      <c r="AE7" s="158"/>
      <c r="AF7" s="77"/>
      <c r="AG7" s="153" t="s">
        <v>40</v>
      </c>
      <c r="AH7" s="154" t="s">
        <v>42</v>
      </c>
      <c r="AI7" s="155" t="s">
        <v>41</v>
      </c>
    </row>
    <row r="8" spans="1:58" ht="14.1" customHeight="1" x14ac:dyDescent="0.2">
      <c r="A8" s="29" t="str">
        <f>VLOOKUP(MOD($B8+12,35),tabel,2,0)</f>
        <v>DI</v>
      </c>
      <c r="B8" s="32">
        <f>'jan-jun'!AF37+1</f>
        <v>45839</v>
      </c>
      <c r="C8" s="159" t="str">
        <f t="shared" ref="C8:C38" si="0">IF(VLOOKUP(MOD($B8+12,21),tabel,3,0)="R","",VLOOKUP(MOD($B8+12,21),tabel,3,0))</f>
        <v>L</v>
      </c>
      <c r="D8" s="160" t="str">
        <f t="shared" ref="D8:D38" si="1">IF(VLOOKUP(MOD($B8+5,21),tabel,3,0)="R","",VLOOKUP(MOD($B8+5,21),tabel,3,0))</f>
        <v>N</v>
      </c>
      <c r="E8" s="76" t="str">
        <f>IF(VLOOKUP(MOD($B8+19,21),tabel,3,0)="R","",VLOOKUP(MOD($B8+19,21),tabel,3,0))</f>
        <v>V</v>
      </c>
      <c r="G8" s="161" t="str">
        <f>VLOOKUP(MOD(H8+12,35),tabel,2,0)</f>
        <v>VR</v>
      </c>
      <c r="H8" s="162">
        <f>B38+1</f>
        <v>45870</v>
      </c>
      <c r="I8" s="163" t="str">
        <f t="shared" ref="I8:I38" si="2">IF(VLOOKUP(MOD($H8+12,21),tabel,3,0)="R","",VLOOKUP(MOD($H8+12,21),tabel,3,0))</f>
        <v>V</v>
      </c>
      <c r="J8" s="75" t="str">
        <f t="shared" ref="J8:J38" si="3">IF(VLOOKUP(MOD($H8+5,21),tabel,3,0)="R","",VLOOKUP(MOD($H8+5,21),tabel,3,0))</f>
        <v>L</v>
      </c>
      <c r="K8" s="164" t="str">
        <f t="shared" ref="K8:K38" si="4">IF(VLOOKUP(MOD($H8+19,21),tabel,3,0)="R","",VLOOKUP(MOD($H8+19,21),tabel,3,0))</f>
        <v>N</v>
      </c>
      <c r="M8" s="159" t="str">
        <f>VLOOKUP(MOD(N8+12,35),tabel,2,0)</f>
        <v>MA</v>
      </c>
      <c r="N8" s="110">
        <f>H38+1</f>
        <v>45901</v>
      </c>
      <c r="O8" s="163" t="str">
        <f t="shared" ref="O8:O37" si="5">IF(VLOOKUP(MOD(N8+12,21),tabel,3,0)="R","",VLOOKUP(MOD(N8+12,21),tabel,3,0))</f>
        <v>L</v>
      </c>
      <c r="P8" s="75" t="str">
        <f t="shared" ref="P8:P37" si="6">IF(VLOOKUP(MOD(N8+5,21),tabel,3,0)="R","",VLOOKUP(MOD(N8+5,21),tabel,3,0))</f>
        <v>N</v>
      </c>
      <c r="Q8" s="164" t="str">
        <f t="shared" ref="Q8:Q37" si="7">IF(VLOOKUP(MOD(N8+19,21),tabel,3,0)="R","",VLOOKUP(MOD(N8+19,21),tabel,3,0))</f>
        <v>V</v>
      </c>
      <c r="S8" s="159" t="str">
        <f>VLOOKUP(MOD(T8+12,35),tabel,2,0)</f>
        <v>WO</v>
      </c>
      <c r="T8" s="110">
        <f>N37+1</f>
        <v>45931</v>
      </c>
      <c r="U8" s="163" t="str">
        <f t="shared" ref="U8:U38" si="8">IF(VLOOKUP(MOD(T8+12,21),tabel,3,0)="R","",VLOOKUP(MOD(T8+12,21),tabel,3,0))</f>
        <v>V</v>
      </c>
      <c r="V8" s="75" t="str">
        <f t="shared" ref="V8:V38" si="9">IF(VLOOKUP(MOD(T8+5,21),tabel,3,0)="R","",VLOOKUP(MOD(T8+5,21),tabel,3,0))</f>
        <v>L</v>
      </c>
      <c r="W8" s="164" t="str">
        <f t="shared" ref="W8:W38" si="10">IF(VLOOKUP(MOD(T8+19,21),tabel,3,0)="R","",VLOOKUP(MOD(T8+19,21),tabel,3,0))</f>
        <v>N</v>
      </c>
      <c r="Y8" s="159" t="str">
        <f>VLOOKUP(MOD(Z8+12,35),tabel,2,0)</f>
        <v>ZA</v>
      </c>
      <c r="Z8" s="110">
        <f>T38+1</f>
        <v>45962</v>
      </c>
      <c r="AA8" s="163" t="str">
        <f t="shared" ref="AA8:AA37" si="11">IF(VLOOKUP(MOD(Z8+12,21),tabel,3,0)="R","",VLOOKUP(MOD(Z8+12,21),tabel,3,0))</f>
        <v/>
      </c>
      <c r="AB8" s="75" t="str">
        <f t="shared" ref="AB8:AB37" si="12">IF(VLOOKUP(MOD(Z8+5,21),tabel,3,0)="R","",VLOOKUP(MOD(Z8+5,21),tabel,3,0))</f>
        <v/>
      </c>
      <c r="AC8" s="164" t="str">
        <f t="shared" ref="AC8:AC37" si="13">IF(VLOOKUP(MOD(Z8+19,21),tabel,3,0)="R","",VLOOKUP(MOD(Z8+19,21),tabel,3,0))</f>
        <v/>
      </c>
      <c r="AE8" s="159" t="str">
        <f>VLOOKUP(MOD(AF8+12,35),tabel,2,0)</f>
        <v>MA</v>
      </c>
      <c r="AF8" s="110">
        <f>Z37+1</f>
        <v>45992</v>
      </c>
      <c r="AG8" s="163" t="str">
        <f t="shared" ref="AG8:AG38" si="14">IF(VLOOKUP(MOD(AF8+12,21),tabel,3,0)="R","",VLOOKUP(MOD(AF8+12,21),tabel,3,0))</f>
        <v>V</v>
      </c>
      <c r="AH8" s="75" t="str">
        <f t="shared" ref="AH8:AH38" si="15">IF(VLOOKUP(MOD(AF8+5,21),tabel,3,0)="R","",VLOOKUP(MOD(AF8+5,21),tabel,3,0))</f>
        <v>L</v>
      </c>
      <c r="AI8" s="164" t="str">
        <f t="shared" ref="AI8:AI38" si="16">IF(VLOOKUP(MOD(AF8+19,21),tabel,3,0)="R","",VLOOKUP(MOD(AF8+19,21),tabel,3,0))</f>
        <v>N</v>
      </c>
    </row>
    <row r="9" spans="1:58" ht="14.1" customHeight="1" x14ac:dyDescent="0.2">
      <c r="A9" s="30" t="str">
        <f t="shared" ref="A9:A38" si="17">VLOOKUP(MOD(B9+12,35),tabel,2,0)</f>
        <v>WO</v>
      </c>
      <c r="B9" s="33">
        <f>B8+1</f>
        <v>45840</v>
      </c>
      <c r="C9" s="165" t="str">
        <f t="shared" si="0"/>
        <v>L</v>
      </c>
      <c r="D9" s="112" t="str">
        <f t="shared" si="1"/>
        <v>N</v>
      </c>
      <c r="E9" s="79">
        <f t="shared" ref="E9:E38" si="18">IF(VLOOKUP(MOD($B9+5,35),tabel,3,0)="R","",VLOOKUP(MOD($B9+5,35),tabel,3,0))</f>
        <v>0</v>
      </c>
      <c r="G9" s="165" t="str">
        <f t="shared" ref="G9:G38" si="19">VLOOKUP(MOD(H9+12,35),tabel,2,0)</f>
        <v>ZA</v>
      </c>
      <c r="H9" s="111">
        <f>H8+1</f>
        <v>45871</v>
      </c>
      <c r="I9" s="166" t="str">
        <f t="shared" si="2"/>
        <v/>
      </c>
      <c r="J9" s="78" t="str">
        <f t="shared" si="3"/>
        <v/>
      </c>
      <c r="K9" s="167" t="str">
        <f t="shared" si="4"/>
        <v/>
      </c>
      <c r="M9" s="161" t="str">
        <f t="shared" ref="M9:M37" si="20">VLOOKUP(MOD(N9+12,35),tabel,2,0)</f>
        <v>DI</v>
      </c>
      <c r="N9" s="162">
        <f>N8+1</f>
        <v>45902</v>
      </c>
      <c r="O9" s="166" t="str">
        <f t="shared" si="5"/>
        <v>L</v>
      </c>
      <c r="P9" s="78" t="str">
        <f t="shared" si="6"/>
        <v>N</v>
      </c>
      <c r="Q9" s="167" t="str">
        <f t="shared" si="7"/>
        <v>V</v>
      </c>
      <c r="S9" s="165" t="str">
        <f t="shared" ref="S9:S38" si="21">VLOOKUP(MOD(T9+12,35),tabel,2,0)</f>
        <v>DO</v>
      </c>
      <c r="T9" s="111">
        <f>T8+1</f>
        <v>45932</v>
      </c>
      <c r="U9" s="166" t="str">
        <f t="shared" si="8"/>
        <v>V</v>
      </c>
      <c r="V9" s="78" t="str">
        <f t="shared" si="9"/>
        <v>L</v>
      </c>
      <c r="W9" s="167" t="str">
        <f t="shared" si="10"/>
        <v>N</v>
      </c>
      <c r="Y9" s="165" t="str">
        <f t="shared" ref="Y9:Y37" si="22">VLOOKUP(MOD(Z9+12,35),tabel,2,0)</f>
        <v>ZO</v>
      </c>
      <c r="Z9" s="111">
        <f>Z8+1</f>
        <v>45963</v>
      </c>
      <c r="AA9" s="166" t="str">
        <f t="shared" si="11"/>
        <v/>
      </c>
      <c r="AB9" s="78" t="str">
        <f t="shared" si="12"/>
        <v/>
      </c>
      <c r="AC9" s="167" t="str">
        <f t="shared" si="13"/>
        <v/>
      </c>
      <c r="AE9" s="165" t="str">
        <f t="shared" ref="AE9:AE38" si="23">VLOOKUP(MOD(AF9+12,35),tabel,2,0)</f>
        <v>DI</v>
      </c>
      <c r="AF9" s="111">
        <f>AF8+1</f>
        <v>45993</v>
      </c>
      <c r="AG9" s="166" t="str">
        <f t="shared" si="14"/>
        <v>V</v>
      </c>
      <c r="AH9" s="78" t="str">
        <f t="shared" si="15"/>
        <v>L</v>
      </c>
      <c r="AI9" s="167" t="str">
        <f t="shared" si="16"/>
        <v>N</v>
      </c>
    </row>
    <row r="10" spans="1:58" ht="14.1" customHeight="1" x14ac:dyDescent="0.2">
      <c r="A10" s="30" t="str">
        <f t="shared" si="17"/>
        <v>DO</v>
      </c>
      <c r="B10" s="33">
        <f>B9+1</f>
        <v>45841</v>
      </c>
      <c r="C10" s="165" t="str">
        <f t="shared" si="0"/>
        <v>L</v>
      </c>
      <c r="D10" s="112" t="str">
        <f t="shared" si="1"/>
        <v>N</v>
      </c>
      <c r="E10" s="79">
        <f t="shared" si="18"/>
        <v>0</v>
      </c>
      <c r="G10" s="165" t="str">
        <f t="shared" si="19"/>
        <v>ZO</v>
      </c>
      <c r="H10" s="111">
        <f t="shared" ref="H10:H38" si="24">H9+1</f>
        <v>45872</v>
      </c>
      <c r="I10" s="166" t="str">
        <f t="shared" si="2"/>
        <v/>
      </c>
      <c r="J10" s="78" t="str">
        <f t="shared" si="3"/>
        <v/>
      </c>
      <c r="K10" s="167" t="str">
        <f t="shared" si="4"/>
        <v/>
      </c>
      <c r="M10" s="161" t="str">
        <f t="shared" si="20"/>
        <v>WO</v>
      </c>
      <c r="N10" s="162">
        <f t="shared" ref="N10:N37" si="25">N9+1</f>
        <v>45903</v>
      </c>
      <c r="O10" s="166" t="str">
        <f t="shared" si="5"/>
        <v>L</v>
      </c>
      <c r="P10" s="78" t="str">
        <f t="shared" si="6"/>
        <v>N</v>
      </c>
      <c r="Q10" s="167" t="str">
        <f t="shared" si="7"/>
        <v>V</v>
      </c>
      <c r="S10" s="165" t="str">
        <f t="shared" si="21"/>
        <v>VR</v>
      </c>
      <c r="T10" s="111">
        <f t="shared" ref="T10:T37" si="26">T9+1</f>
        <v>45933</v>
      </c>
      <c r="U10" s="166" t="str">
        <f t="shared" si="8"/>
        <v>V</v>
      </c>
      <c r="V10" s="78" t="str">
        <f t="shared" si="9"/>
        <v>L</v>
      </c>
      <c r="W10" s="167" t="str">
        <f t="shared" si="10"/>
        <v>N</v>
      </c>
      <c r="Y10" s="165" t="str">
        <f t="shared" si="22"/>
        <v>MA</v>
      </c>
      <c r="Z10" s="111">
        <f t="shared" ref="Z10:Z37" si="27">Z9+1</f>
        <v>45964</v>
      </c>
      <c r="AA10" s="166" t="str">
        <f t="shared" si="11"/>
        <v>L</v>
      </c>
      <c r="AB10" s="78" t="str">
        <f t="shared" si="12"/>
        <v>N</v>
      </c>
      <c r="AC10" s="167" t="str">
        <f t="shared" si="13"/>
        <v>V</v>
      </c>
      <c r="AE10" s="165" t="str">
        <f t="shared" si="23"/>
        <v>WO</v>
      </c>
      <c r="AF10" s="111">
        <f t="shared" ref="AF10:AF37" si="28">AF9+1</f>
        <v>45994</v>
      </c>
      <c r="AG10" s="166" t="str">
        <f t="shared" si="14"/>
        <v>V</v>
      </c>
      <c r="AH10" s="78" t="str">
        <f t="shared" si="15"/>
        <v>L</v>
      </c>
      <c r="AI10" s="167" t="str">
        <f t="shared" si="16"/>
        <v>N</v>
      </c>
    </row>
    <row r="11" spans="1:58" ht="14.1" customHeight="1" x14ac:dyDescent="0.2">
      <c r="A11" s="30" t="str">
        <f t="shared" si="17"/>
        <v>VR</v>
      </c>
      <c r="B11" s="33">
        <f t="shared" ref="B11:B38" si="29">B10+1</f>
        <v>45842</v>
      </c>
      <c r="C11" s="165" t="str">
        <f t="shared" si="0"/>
        <v>L</v>
      </c>
      <c r="D11" s="112" t="str">
        <f t="shared" si="1"/>
        <v>N</v>
      </c>
      <c r="E11" s="79">
        <f t="shared" si="18"/>
        <v>0</v>
      </c>
      <c r="G11" s="165" t="str">
        <f t="shared" si="19"/>
        <v>MA</v>
      </c>
      <c r="H11" s="111">
        <f t="shared" si="24"/>
        <v>45873</v>
      </c>
      <c r="I11" s="166" t="str">
        <f t="shared" si="2"/>
        <v>N</v>
      </c>
      <c r="J11" s="78" t="str">
        <f t="shared" si="3"/>
        <v>V</v>
      </c>
      <c r="K11" s="167" t="str">
        <f t="shared" si="4"/>
        <v>L</v>
      </c>
      <c r="M11" s="161" t="str">
        <f t="shared" si="20"/>
        <v>DO</v>
      </c>
      <c r="N11" s="162">
        <f t="shared" si="25"/>
        <v>45904</v>
      </c>
      <c r="O11" s="166" t="str">
        <f t="shared" si="5"/>
        <v>L</v>
      </c>
      <c r="P11" s="78" t="str">
        <f t="shared" si="6"/>
        <v>N</v>
      </c>
      <c r="Q11" s="167" t="str">
        <f t="shared" si="7"/>
        <v>V</v>
      </c>
      <c r="S11" s="165" t="str">
        <f t="shared" si="21"/>
        <v>ZA</v>
      </c>
      <c r="T11" s="111">
        <f t="shared" si="26"/>
        <v>45934</v>
      </c>
      <c r="U11" s="166" t="str">
        <f t="shared" si="8"/>
        <v/>
      </c>
      <c r="V11" s="78" t="str">
        <f t="shared" si="9"/>
        <v/>
      </c>
      <c r="W11" s="167" t="str">
        <f t="shared" si="10"/>
        <v/>
      </c>
      <c r="Y11" s="165" t="str">
        <f t="shared" si="22"/>
        <v>DI</v>
      </c>
      <c r="Z11" s="111">
        <f t="shared" si="27"/>
        <v>45965</v>
      </c>
      <c r="AA11" s="166" t="str">
        <f t="shared" si="11"/>
        <v>L</v>
      </c>
      <c r="AB11" s="78" t="str">
        <f t="shared" si="12"/>
        <v>N</v>
      </c>
      <c r="AC11" s="167" t="str">
        <f t="shared" si="13"/>
        <v>V</v>
      </c>
      <c r="AE11" s="165" t="str">
        <f t="shared" si="23"/>
        <v>DO</v>
      </c>
      <c r="AF11" s="111">
        <f t="shared" si="28"/>
        <v>45995</v>
      </c>
      <c r="AG11" s="166" t="str">
        <f t="shared" si="14"/>
        <v>V</v>
      </c>
      <c r="AH11" s="78" t="str">
        <f t="shared" si="15"/>
        <v>L</v>
      </c>
      <c r="AI11" s="167" t="str">
        <f t="shared" si="16"/>
        <v>N</v>
      </c>
    </row>
    <row r="12" spans="1:58" ht="14.1" customHeight="1" x14ac:dyDescent="0.2">
      <c r="A12" s="30" t="str">
        <f t="shared" si="17"/>
        <v>ZA</v>
      </c>
      <c r="B12" s="33">
        <f t="shared" si="29"/>
        <v>45843</v>
      </c>
      <c r="C12" s="165" t="str">
        <f t="shared" si="0"/>
        <v/>
      </c>
      <c r="D12" s="112" t="str">
        <f t="shared" si="1"/>
        <v/>
      </c>
      <c r="E12" s="79">
        <f t="shared" si="18"/>
        <v>0</v>
      </c>
      <c r="G12" s="165" t="str">
        <f t="shared" si="19"/>
        <v>DI</v>
      </c>
      <c r="H12" s="111">
        <f t="shared" si="24"/>
        <v>45874</v>
      </c>
      <c r="I12" s="166" t="str">
        <f t="shared" si="2"/>
        <v>N</v>
      </c>
      <c r="J12" s="78" t="str">
        <f t="shared" si="3"/>
        <v>V</v>
      </c>
      <c r="K12" s="167" t="str">
        <f t="shared" si="4"/>
        <v>L</v>
      </c>
      <c r="M12" s="161" t="str">
        <f t="shared" si="20"/>
        <v>VR</v>
      </c>
      <c r="N12" s="162">
        <f t="shared" si="25"/>
        <v>45905</v>
      </c>
      <c r="O12" s="166" t="str">
        <f t="shared" si="5"/>
        <v>L</v>
      </c>
      <c r="P12" s="78" t="str">
        <f t="shared" si="6"/>
        <v>N</v>
      </c>
      <c r="Q12" s="167" t="str">
        <f t="shared" si="7"/>
        <v>V</v>
      </c>
      <c r="S12" s="165" t="str">
        <f t="shared" si="21"/>
        <v>ZO</v>
      </c>
      <c r="T12" s="111">
        <f t="shared" si="26"/>
        <v>45935</v>
      </c>
      <c r="U12" s="166" t="str">
        <f t="shared" si="8"/>
        <v/>
      </c>
      <c r="V12" s="78" t="str">
        <f t="shared" si="9"/>
        <v/>
      </c>
      <c r="W12" s="167" t="str">
        <f t="shared" si="10"/>
        <v/>
      </c>
      <c r="Y12" s="165" t="str">
        <f t="shared" si="22"/>
        <v>WO</v>
      </c>
      <c r="Z12" s="111">
        <f t="shared" si="27"/>
        <v>45966</v>
      </c>
      <c r="AA12" s="166" t="str">
        <f t="shared" si="11"/>
        <v>L</v>
      </c>
      <c r="AB12" s="78" t="str">
        <f t="shared" si="12"/>
        <v>N</v>
      </c>
      <c r="AC12" s="167" t="str">
        <f t="shared" si="13"/>
        <v>V</v>
      </c>
      <c r="AE12" s="165" t="str">
        <f t="shared" si="23"/>
        <v>VR</v>
      </c>
      <c r="AF12" s="111">
        <f t="shared" si="28"/>
        <v>45996</v>
      </c>
      <c r="AG12" s="166" t="str">
        <f t="shared" si="14"/>
        <v>V</v>
      </c>
      <c r="AH12" s="78" t="str">
        <f t="shared" si="15"/>
        <v>L</v>
      </c>
      <c r="AI12" s="167" t="str">
        <f t="shared" si="16"/>
        <v>N</v>
      </c>
    </row>
    <row r="13" spans="1:58" ht="14.1" customHeight="1" x14ac:dyDescent="0.2">
      <c r="A13" s="30" t="str">
        <f t="shared" si="17"/>
        <v>ZO</v>
      </c>
      <c r="B13" s="33">
        <f t="shared" si="29"/>
        <v>45844</v>
      </c>
      <c r="C13" s="165" t="str">
        <f t="shared" si="0"/>
        <v/>
      </c>
      <c r="D13" s="112" t="str">
        <f t="shared" si="1"/>
        <v/>
      </c>
      <c r="E13" s="79">
        <f t="shared" si="18"/>
        <v>0</v>
      </c>
      <c r="G13" s="165" t="str">
        <f t="shared" si="19"/>
        <v>WO</v>
      </c>
      <c r="H13" s="111">
        <f t="shared" si="24"/>
        <v>45875</v>
      </c>
      <c r="I13" s="166" t="str">
        <f t="shared" si="2"/>
        <v>N</v>
      </c>
      <c r="J13" s="78" t="str">
        <f t="shared" si="3"/>
        <v>V</v>
      </c>
      <c r="K13" s="167" t="str">
        <f t="shared" si="4"/>
        <v>L</v>
      </c>
      <c r="M13" s="161" t="str">
        <f t="shared" si="20"/>
        <v>ZA</v>
      </c>
      <c r="N13" s="162">
        <f t="shared" si="25"/>
        <v>45906</v>
      </c>
      <c r="O13" s="166" t="str">
        <f t="shared" si="5"/>
        <v/>
      </c>
      <c r="P13" s="78" t="str">
        <f t="shared" si="6"/>
        <v/>
      </c>
      <c r="Q13" s="167" t="str">
        <f t="shared" si="7"/>
        <v/>
      </c>
      <c r="S13" s="165" t="str">
        <f t="shared" si="21"/>
        <v>MA</v>
      </c>
      <c r="T13" s="111">
        <f t="shared" si="26"/>
        <v>45936</v>
      </c>
      <c r="U13" s="166" t="str">
        <f t="shared" si="8"/>
        <v>N</v>
      </c>
      <c r="V13" s="78" t="str">
        <f t="shared" si="9"/>
        <v>V</v>
      </c>
      <c r="W13" s="167" t="str">
        <f t="shared" si="10"/>
        <v>L</v>
      </c>
      <c r="Y13" s="165" t="str">
        <f t="shared" si="22"/>
        <v>DO</v>
      </c>
      <c r="Z13" s="111">
        <f t="shared" si="27"/>
        <v>45967</v>
      </c>
      <c r="AA13" s="166" t="str">
        <f t="shared" si="11"/>
        <v>L</v>
      </c>
      <c r="AB13" s="78" t="str">
        <f t="shared" si="12"/>
        <v>N</v>
      </c>
      <c r="AC13" s="167" t="str">
        <f t="shared" si="13"/>
        <v>V</v>
      </c>
      <c r="AE13" s="165" t="str">
        <f t="shared" si="23"/>
        <v>ZA</v>
      </c>
      <c r="AF13" s="111">
        <f t="shared" si="28"/>
        <v>45997</v>
      </c>
      <c r="AG13" s="166" t="str">
        <f t="shared" si="14"/>
        <v/>
      </c>
      <c r="AH13" s="78" t="str">
        <f t="shared" si="15"/>
        <v/>
      </c>
      <c r="AI13" s="167" t="str">
        <f t="shared" si="16"/>
        <v/>
      </c>
    </row>
    <row r="14" spans="1:58" ht="14.1" customHeight="1" x14ac:dyDescent="0.2">
      <c r="A14" s="30" t="str">
        <f t="shared" si="17"/>
        <v>MA</v>
      </c>
      <c r="B14" s="33">
        <f t="shared" si="29"/>
        <v>45845</v>
      </c>
      <c r="C14" s="165" t="str">
        <f t="shared" si="0"/>
        <v>V</v>
      </c>
      <c r="D14" s="112" t="str">
        <f t="shared" si="1"/>
        <v>L</v>
      </c>
      <c r="E14" s="79" t="str">
        <f t="shared" si="18"/>
        <v>N</v>
      </c>
      <c r="G14" s="165" t="str">
        <f t="shared" si="19"/>
        <v>DO</v>
      </c>
      <c r="H14" s="111">
        <f t="shared" si="24"/>
        <v>45876</v>
      </c>
      <c r="I14" s="166" t="str">
        <f t="shared" si="2"/>
        <v>N</v>
      </c>
      <c r="J14" s="78" t="str">
        <f t="shared" si="3"/>
        <v>V</v>
      </c>
      <c r="K14" s="167" t="str">
        <f t="shared" si="4"/>
        <v>L</v>
      </c>
      <c r="M14" s="161" t="str">
        <f t="shared" si="20"/>
        <v>ZO</v>
      </c>
      <c r="N14" s="162">
        <f t="shared" si="25"/>
        <v>45907</v>
      </c>
      <c r="O14" s="166" t="str">
        <f t="shared" si="5"/>
        <v/>
      </c>
      <c r="P14" s="78" t="str">
        <f t="shared" si="6"/>
        <v/>
      </c>
      <c r="Q14" s="167" t="str">
        <f t="shared" si="7"/>
        <v/>
      </c>
      <c r="S14" s="165" t="str">
        <f t="shared" si="21"/>
        <v>DI</v>
      </c>
      <c r="T14" s="111">
        <f t="shared" si="26"/>
        <v>45937</v>
      </c>
      <c r="U14" s="166" t="str">
        <f t="shared" si="8"/>
        <v>N</v>
      </c>
      <c r="V14" s="78" t="str">
        <f t="shared" si="9"/>
        <v>V</v>
      </c>
      <c r="W14" s="167" t="str">
        <f t="shared" si="10"/>
        <v>L</v>
      </c>
      <c r="Y14" s="165" t="str">
        <f t="shared" si="22"/>
        <v>VR</v>
      </c>
      <c r="Z14" s="111">
        <f t="shared" si="27"/>
        <v>45968</v>
      </c>
      <c r="AA14" s="166" t="str">
        <f t="shared" si="11"/>
        <v>L</v>
      </c>
      <c r="AB14" s="78" t="str">
        <f t="shared" si="12"/>
        <v>N</v>
      </c>
      <c r="AC14" s="167" t="str">
        <f t="shared" si="13"/>
        <v>V</v>
      </c>
      <c r="AE14" s="165" t="str">
        <f t="shared" si="23"/>
        <v>ZO</v>
      </c>
      <c r="AF14" s="111">
        <f t="shared" si="28"/>
        <v>45998</v>
      </c>
      <c r="AG14" s="166" t="str">
        <f t="shared" si="14"/>
        <v/>
      </c>
      <c r="AH14" s="78" t="str">
        <f t="shared" si="15"/>
        <v/>
      </c>
      <c r="AI14" s="167" t="str">
        <f t="shared" si="16"/>
        <v/>
      </c>
    </row>
    <row r="15" spans="1:58" ht="14.1" customHeight="1" x14ac:dyDescent="0.2">
      <c r="A15" s="30" t="str">
        <f t="shared" si="17"/>
        <v>DI</v>
      </c>
      <c r="B15" s="33">
        <f t="shared" si="29"/>
        <v>45846</v>
      </c>
      <c r="C15" s="165" t="str">
        <f t="shared" si="0"/>
        <v>V</v>
      </c>
      <c r="D15" s="112" t="str">
        <f t="shared" si="1"/>
        <v>L</v>
      </c>
      <c r="E15" s="79" t="str">
        <f t="shared" si="18"/>
        <v>N</v>
      </c>
      <c r="G15" s="165" t="str">
        <f t="shared" si="19"/>
        <v>VR</v>
      </c>
      <c r="H15" s="111">
        <f t="shared" si="24"/>
        <v>45877</v>
      </c>
      <c r="I15" s="166" t="str">
        <f t="shared" si="2"/>
        <v>N</v>
      </c>
      <c r="J15" s="78" t="str">
        <f t="shared" si="3"/>
        <v>V</v>
      </c>
      <c r="K15" s="167" t="str">
        <f t="shared" si="4"/>
        <v>L</v>
      </c>
      <c r="M15" s="161" t="str">
        <f t="shared" si="20"/>
        <v>MA</v>
      </c>
      <c r="N15" s="162">
        <f t="shared" si="25"/>
        <v>45908</v>
      </c>
      <c r="O15" s="166" t="str">
        <f t="shared" si="5"/>
        <v>V</v>
      </c>
      <c r="P15" s="78" t="str">
        <f t="shared" si="6"/>
        <v>L</v>
      </c>
      <c r="Q15" s="167" t="str">
        <f t="shared" si="7"/>
        <v>N</v>
      </c>
      <c r="S15" s="165" t="str">
        <f t="shared" si="21"/>
        <v>WO</v>
      </c>
      <c r="T15" s="111">
        <f t="shared" si="26"/>
        <v>45938</v>
      </c>
      <c r="U15" s="166" t="str">
        <f t="shared" si="8"/>
        <v>N</v>
      </c>
      <c r="V15" s="78" t="str">
        <f t="shared" si="9"/>
        <v>V</v>
      </c>
      <c r="W15" s="167" t="str">
        <f t="shared" si="10"/>
        <v>L</v>
      </c>
      <c r="Y15" s="165" t="str">
        <f t="shared" si="22"/>
        <v>ZA</v>
      </c>
      <c r="Z15" s="111">
        <f t="shared" si="27"/>
        <v>45969</v>
      </c>
      <c r="AA15" s="166" t="str">
        <f t="shared" si="11"/>
        <v/>
      </c>
      <c r="AB15" s="78" t="str">
        <f t="shared" si="12"/>
        <v/>
      </c>
      <c r="AC15" s="167" t="str">
        <f t="shared" si="13"/>
        <v/>
      </c>
      <c r="AE15" s="165" t="str">
        <f t="shared" si="23"/>
        <v>MA</v>
      </c>
      <c r="AF15" s="111">
        <f t="shared" si="28"/>
        <v>45999</v>
      </c>
      <c r="AG15" s="166" t="str">
        <f t="shared" si="14"/>
        <v>N</v>
      </c>
      <c r="AH15" s="78" t="str">
        <f t="shared" si="15"/>
        <v>V</v>
      </c>
      <c r="AI15" s="167" t="str">
        <f t="shared" si="16"/>
        <v>L</v>
      </c>
    </row>
    <row r="16" spans="1:58" ht="14.1" customHeight="1" x14ac:dyDescent="0.2">
      <c r="A16" s="30" t="str">
        <f t="shared" si="17"/>
        <v>WO</v>
      </c>
      <c r="B16" s="33">
        <f t="shared" si="29"/>
        <v>45847</v>
      </c>
      <c r="C16" s="165" t="str">
        <f t="shared" si="0"/>
        <v>V</v>
      </c>
      <c r="D16" s="112" t="str">
        <f t="shared" si="1"/>
        <v>L</v>
      </c>
      <c r="E16" s="79" t="str">
        <f t="shared" si="18"/>
        <v>N</v>
      </c>
      <c r="G16" s="165" t="str">
        <f t="shared" si="19"/>
        <v>ZA</v>
      </c>
      <c r="H16" s="111">
        <f t="shared" si="24"/>
        <v>45878</v>
      </c>
      <c r="I16" s="166" t="str">
        <f t="shared" si="2"/>
        <v/>
      </c>
      <c r="J16" s="78" t="str">
        <f t="shared" si="3"/>
        <v/>
      </c>
      <c r="K16" s="167" t="str">
        <f t="shared" si="4"/>
        <v/>
      </c>
      <c r="M16" s="161" t="str">
        <f t="shared" si="20"/>
        <v>DI</v>
      </c>
      <c r="N16" s="162">
        <f t="shared" si="25"/>
        <v>45909</v>
      </c>
      <c r="O16" s="166" t="str">
        <f t="shared" si="5"/>
        <v>V</v>
      </c>
      <c r="P16" s="78" t="str">
        <f t="shared" si="6"/>
        <v>L</v>
      </c>
      <c r="Q16" s="167" t="str">
        <f t="shared" si="7"/>
        <v>N</v>
      </c>
      <c r="S16" s="165" t="str">
        <f t="shared" si="21"/>
        <v>DO</v>
      </c>
      <c r="T16" s="111">
        <f t="shared" si="26"/>
        <v>45939</v>
      </c>
      <c r="U16" s="166" t="str">
        <f t="shared" si="8"/>
        <v>N</v>
      </c>
      <c r="V16" s="78" t="str">
        <f t="shared" si="9"/>
        <v>V</v>
      </c>
      <c r="W16" s="167" t="str">
        <f t="shared" si="10"/>
        <v>L</v>
      </c>
      <c r="Y16" s="165" t="str">
        <f t="shared" si="22"/>
        <v>ZO</v>
      </c>
      <c r="Z16" s="111">
        <f t="shared" si="27"/>
        <v>45970</v>
      </c>
      <c r="AA16" s="166" t="str">
        <f t="shared" si="11"/>
        <v/>
      </c>
      <c r="AB16" s="78" t="str">
        <f t="shared" si="12"/>
        <v/>
      </c>
      <c r="AC16" s="167" t="str">
        <f t="shared" si="13"/>
        <v/>
      </c>
      <c r="AE16" s="165" t="str">
        <f t="shared" si="23"/>
        <v>DI</v>
      </c>
      <c r="AF16" s="111">
        <f t="shared" si="28"/>
        <v>46000</v>
      </c>
      <c r="AG16" s="166" t="str">
        <f t="shared" si="14"/>
        <v>N</v>
      </c>
      <c r="AH16" s="78" t="str">
        <f t="shared" si="15"/>
        <v>V</v>
      </c>
      <c r="AI16" s="167" t="str">
        <f t="shared" si="16"/>
        <v>L</v>
      </c>
    </row>
    <row r="17" spans="1:35" ht="14.1" customHeight="1" x14ac:dyDescent="0.2">
      <c r="A17" s="30" t="str">
        <f t="shared" si="17"/>
        <v>DO</v>
      </c>
      <c r="B17" s="33">
        <f t="shared" si="29"/>
        <v>45848</v>
      </c>
      <c r="C17" s="165" t="str">
        <f t="shared" si="0"/>
        <v>V</v>
      </c>
      <c r="D17" s="112" t="str">
        <f t="shared" si="1"/>
        <v>L</v>
      </c>
      <c r="E17" s="79" t="str">
        <f t="shared" si="18"/>
        <v>N</v>
      </c>
      <c r="G17" s="165" t="str">
        <f t="shared" si="19"/>
        <v>ZO</v>
      </c>
      <c r="H17" s="111">
        <f t="shared" si="24"/>
        <v>45879</v>
      </c>
      <c r="I17" s="166" t="str">
        <f t="shared" si="2"/>
        <v/>
      </c>
      <c r="J17" s="78" t="str">
        <f t="shared" si="3"/>
        <v/>
      </c>
      <c r="K17" s="167" t="str">
        <f t="shared" si="4"/>
        <v/>
      </c>
      <c r="M17" s="161" t="str">
        <f t="shared" si="20"/>
        <v>WO</v>
      </c>
      <c r="N17" s="162">
        <f t="shared" si="25"/>
        <v>45910</v>
      </c>
      <c r="O17" s="166" t="str">
        <f t="shared" si="5"/>
        <v>V</v>
      </c>
      <c r="P17" s="78" t="str">
        <f t="shared" si="6"/>
        <v>L</v>
      </c>
      <c r="Q17" s="167" t="str">
        <f t="shared" si="7"/>
        <v>N</v>
      </c>
      <c r="S17" s="165" t="str">
        <f t="shared" si="21"/>
        <v>VR</v>
      </c>
      <c r="T17" s="111">
        <f t="shared" si="26"/>
        <v>45940</v>
      </c>
      <c r="U17" s="166" t="str">
        <f t="shared" si="8"/>
        <v>N</v>
      </c>
      <c r="V17" s="78" t="str">
        <f t="shared" si="9"/>
        <v>V</v>
      </c>
      <c r="W17" s="167" t="str">
        <f t="shared" si="10"/>
        <v>L</v>
      </c>
      <c r="Y17" s="165" t="str">
        <f t="shared" si="22"/>
        <v>MA</v>
      </c>
      <c r="Z17" s="111">
        <f t="shared" si="27"/>
        <v>45971</v>
      </c>
      <c r="AA17" s="166" t="str">
        <f t="shared" si="11"/>
        <v>V</v>
      </c>
      <c r="AB17" s="78" t="str">
        <f t="shared" si="12"/>
        <v>L</v>
      </c>
      <c r="AC17" s="167" t="str">
        <f t="shared" si="13"/>
        <v>N</v>
      </c>
      <c r="AE17" s="165" t="str">
        <f t="shared" si="23"/>
        <v>WO</v>
      </c>
      <c r="AF17" s="111">
        <f t="shared" si="28"/>
        <v>46001</v>
      </c>
      <c r="AG17" s="166" t="str">
        <f t="shared" si="14"/>
        <v>N</v>
      </c>
      <c r="AH17" s="78" t="str">
        <f t="shared" si="15"/>
        <v>V</v>
      </c>
      <c r="AI17" s="167" t="str">
        <f t="shared" si="16"/>
        <v>L</v>
      </c>
    </row>
    <row r="18" spans="1:35" ht="14.1" customHeight="1" x14ac:dyDescent="0.2">
      <c r="A18" s="30" t="str">
        <f t="shared" si="17"/>
        <v>VR</v>
      </c>
      <c r="B18" s="33">
        <f t="shared" si="29"/>
        <v>45849</v>
      </c>
      <c r="C18" s="165" t="str">
        <f t="shared" si="0"/>
        <v>V</v>
      </c>
      <c r="D18" s="112" t="str">
        <f t="shared" si="1"/>
        <v>L</v>
      </c>
      <c r="E18" s="79" t="str">
        <f t="shared" si="18"/>
        <v>N</v>
      </c>
      <c r="G18" s="165" t="str">
        <f t="shared" si="19"/>
        <v>MA</v>
      </c>
      <c r="H18" s="111">
        <f t="shared" si="24"/>
        <v>45880</v>
      </c>
      <c r="I18" s="166" t="str">
        <f t="shared" si="2"/>
        <v>L</v>
      </c>
      <c r="J18" s="78" t="str">
        <f t="shared" si="3"/>
        <v>N</v>
      </c>
      <c r="K18" s="167" t="str">
        <f t="shared" si="4"/>
        <v>V</v>
      </c>
      <c r="M18" s="161" t="str">
        <f t="shared" si="20"/>
        <v>DO</v>
      </c>
      <c r="N18" s="162">
        <f t="shared" si="25"/>
        <v>45911</v>
      </c>
      <c r="O18" s="166" t="str">
        <f t="shared" si="5"/>
        <v>V</v>
      </c>
      <c r="P18" s="78" t="str">
        <f t="shared" si="6"/>
        <v>L</v>
      </c>
      <c r="Q18" s="167" t="str">
        <f t="shared" si="7"/>
        <v>N</v>
      </c>
      <c r="S18" s="165" t="str">
        <f t="shared" si="21"/>
        <v>ZA</v>
      </c>
      <c r="T18" s="111">
        <f t="shared" si="26"/>
        <v>45941</v>
      </c>
      <c r="U18" s="166" t="str">
        <f t="shared" si="8"/>
        <v/>
      </c>
      <c r="V18" s="78" t="str">
        <f t="shared" si="9"/>
        <v/>
      </c>
      <c r="W18" s="167" t="str">
        <f t="shared" si="10"/>
        <v/>
      </c>
      <c r="Y18" s="165" t="str">
        <f t="shared" si="22"/>
        <v>DI</v>
      </c>
      <c r="Z18" s="111">
        <f t="shared" si="27"/>
        <v>45972</v>
      </c>
      <c r="AA18" s="166" t="str">
        <f t="shared" si="11"/>
        <v>V</v>
      </c>
      <c r="AB18" s="78" t="str">
        <f t="shared" si="12"/>
        <v>L</v>
      </c>
      <c r="AC18" s="167" t="str">
        <f t="shared" si="13"/>
        <v>N</v>
      </c>
      <c r="AE18" s="165" t="str">
        <f t="shared" si="23"/>
        <v>DO</v>
      </c>
      <c r="AF18" s="111">
        <f t="shared" si="28"/>
        <v>46002</v>
      </c>
      <c r="AG18" s="166" t="str">
        <f t="shared" si="14"/>
        <v>N</v>
      </c>
      <c r="AH18" s="78" t="str">
        <f t="shared" si="15"/>
        <v>V</v>
      </c>
      <c r="AI18" s="167" t="str">
        <f t="shared" si="16"/>
        <v>L</v>
      </c>
    </row>
    <row r="19" spans="1:35" ht="14.1" customHeight="1" x14ac:dyDescent="0.2">
      <c r="A19" s="30" t="str">
        <f t="shared" si="17"/>
        <v>ZA</v>
      </c>
      <c r="B19" s="33">
        <f t="shared" si="29"/>
        <v>45850</v>
      </c>
      <c r="C19" s="165" t="str">
        <f t="shared" si="0"/>
        <v/>
      </c>
      <c r="D19" s="112" t="str">
        <f t="shared" si="1"/>
        <v/>
      </c>
      <c r="E19" s="79" t="str">
        <f t="shared" si="18"/>
        <v/>
      </c>
      <c r="G19" s="165" t="str">
        <f t="shared" si="19"/>
        <v>DI</v>
      </c>
      <c r="H19" s="111">
        <f t="shared" si="24"/>
        <v>45881</v>
      </c>
      <c r="I19" s="166" t="str">
        <f t="shared" si="2"/>
        <v>L</v>
      </c>
      <c r="J19" s="78" t="str">
        <f t="shared" si="3"/>
        <v>N</v>
      </c>
      <c r="K19" s="167" t="str">
        <f t="shared" si="4"/>
        <v>V</v>
      </c>
      <c r="M19" s="161" t="str">
        <f t="shared" si="20"/>
        <v>VR</v>
      </c>
      <c r="N19" s="162">
        <f t="shared" si="25"/>
        <v>45912</v>
      </c>
      <c r="O19" s="166" t="str">
        <f t="shared" si="5"/>
        <v>V</v>
      </c>
      <c r="P19" s="78" t="str">
        <f t="shared" si="6"/>
        <v>L</v>
      </c>
      <c r="Q19" s="167" t="str">
        <f t="shared" si="7"/>
        <v>N</v>
      </c>
      <c r="S19" s="165" t="str">
        <f t="shared" si="21"/>
        <v>ZO</v>
      </c>
      <c r="T19" s="111">
        <f t="shared" si="26"/>
        <v>45942</v>
      </c>
      <c r="U19" s="166" t="str">
        <f t="shared" si="8"/>
        <v/>
      </c>
      <c r="V19" s="78" t="str">
        <f t="shared" si="9"/>
        <v/>
      </c>
      <c r="W19" s="167" t="str">
        <f t="shared" si="10"/>
        <v/>
      </c>
      <c r="Y19" s="165" t="str">
        <f t="shared" si="22"/>
        <v>WO</v>
      </c>
      <c r="Z19" s="111">
        <f t="shared" si="27"/>
        <v>45973</v>
      </c>
      <c r="AA19" s="166" t="str">
        <f t="shared" si="11"/>
        <v>V</v>
      </c>
      <c r="AB19" s="78" t="str">
        <f t="shared" si="12"/>
        <v>L</v>
      </c>
      <c r="AC19" s="167" t="str">
        <f t="shared" si="13"/>
        <v>N</v>
      </c>
      <c r="AE19" s="165" t="str">
        <f t="shared" si="23"/>
        <v>VR</v>
      </c>
      <c r="AF19" s="111">
        <f t="shared" si="28"/>
        <v>46003</v>
      </c>
      <c r="AG19" s="166" t="str">
        <f t="shared" si="14"/>
        <v>N</v>
      </c>
      <c r="AH19" s="78" t="str">
        <f t="shared" si="15"/>
        <v>V</v>
      </c>
      <c r="AI19" s="167" t="str">
        <f t="shared" si="16"/>
        <v>L</v>
      </c>
    </row>
    <row r="20" spans="1:35" ht="14.1" customHeight="1" x14ac:dyDescent="0.2">
      <c r="A20" s="30" t="str">
        <f t="shared" si="17"/>
        <v>ZO</v>
      </c>
      <c r="B20" s="33">
        <f t="shared" si="29"/>
        <v>45851</v>
      </c>
      <c r="C20" s="165" t="str">
        <f t="shared" si="0"/>
        <v/>
      </c>
      <c r="D20" s="112" t="str">
        <f t="shared" si="1"/>
        <v/>
      </c>
      <c r="E20" s="79" t="str">
        <f t="shared" si="18"/>
        <v/>
      </c>
      <c r="G20" s="165" t="str">
        <f t="shared" si="19"/>
        <v>WO</v>
      </c>
      <c r="H20" s="111">
        <f t="shared" si="24"/>
        <v>45882</v>
      </c>
      <c r="I20" s="166" t="str">
        <f t="shared" si="2"/>
        <v>L</v>
      </c>
      <c r="J20" s="78" t="str">
        <f t="shared" si="3"/>
        <v>N</v>
      </c>
      <c r="K20" s="167" t="str">
        <f t="shared" si="4"/>
        <v>V</v>
      </c>
      <c r="M20" s="161" t="str">
        <f t="shared" si="20"/>
        <v>ZA</v>
      </c>
      <c r="N20" s="162">
        <f t="shared" si="25"/>
        <v>45913</v>
      </c>
      <c r="O20" s="166" t="str">
        <f t="shared" si="5"/>
        <v/>
      </c>
      <c r="P20" s="78" t="str">
        <f t="shared" si="6"/>
        <v/>
      </c>
      <c r="Q20" s="167" t="str">
        <f t="shared" si="7"/>
        <v/>
      </c>
      <c r="S20" s="165" t="str">
        <f t="shared" si="21"/>
        <v>MA</v>
      </c>
      <c r="T20" s="111">
        <f t="shared" si="26"/>
        <v>45943</v>
      </c>
      <c r="U20" s="166" t="str">
        <f t="shared" si="8"/>
        <v>L</v>
      </c>
      <c r="V20" s="78" t="str">
        <f t="shared" si="9"/>
        <v>N</v>
      </c>
      <c r="W20" s="167" t="str">
        <f t="shared" si="10"/>
        <v>V</v>
      </c>
      <c r="Y20" s="165" t="str">
        <f t="shared" si="22"/>
        <v>DO</v>
      </c>
      <c r="Z20" s="111">
        <f t="shared" si="27"/>
        <v>45974</v>
      </c>
      <c r="AA20" s="166" t="str">
        <f t="shared" si="11"/>
        <v>V</v>
      </c>
      <c r="AB20" s="78" t="str">
        <f t="shared" si="12"/>
        <v>L</v>
      </c>
      <c r="AC20" s="167" t="str">
        <f t="shared" si="13"/>
        <v>N</v>
      </c>
      <c r="AE20" s="165" t="str">
        <f t="shared" si="23"/>
        <v>ZA</v>
      </c>
      <c r="AF20" s="111">
        <f t="shared" si="28"/>
        <v>46004</v>
      </c>
      <c r="AG20" s="166" t="str">
        <f t="shared" si="14"/>
        <v/>
      </c>
      <c r="AH20" s="78" t="str">
        <f t="shared" si="15"/>
        <v/>
      </c>
      <c r="AI20" s="167" t="str">
        <f t="shared" si="16"/>
        <v/>
      </c>
    </row>
    <row r="21" spans="1:35" ht="14.1" customHeight="1" x14ac:dyDescent="0.2">
      <c r="A21" s="30" t="str">
        <f t="shared" si="17"/>
        <v>MA</v>
      </c>
      <c r="B21" s="33">
        <f t="shared" si="29"/>
        <v>45852</v>
      </c>
      <c r="C21" s="165" t="str">
        <f t="shared" si="0"/>
        <v>N</v>
      </c>
      <c r="D21" s="112" t="str">
        <f t="shared" si="1"/>
        <v>V</v>
      </c>
      <c r="E21" s="79" t="str">
        <f t="shared" si="18"/>
        <v>L</v>
      </c>
      <c r="G21" s="165" t="str">
        <f t="shared" si="19"/>
        <v>DO</v>
      </c>
      <c r="H21" s="111">
        <f t="shared" si="24"/>
        <v>45883</v>
      </c>
      <c r="I21" s="166" t="str">
        <f t="shared" si="2"/>
        <v>L</v>
      </c>
      <c r="J21" s="78" t="str">
        <f t="shared" si="3"/>
        <v>N</v>
      </c>
      <c r="K21" s="167" t="str">
        <f t="shared" si="4"/>
        <v>V</v>
      </c>
      <c r="M21" s="161" t="str">
        <f t="shared" si="20"/>
        <v>ZO</v>
      </c>
      <c r="N21" s="162">
        <f t="shared" si="25"/>
        <v>45914</v>
      </c>
      <c r="O21" s="166" t="str">
        <f t="shared" si="5"/>
        <v/>
      </c>
      <c r="P21" s="78" t="str">
        <f t="shared" si="6"/>
        <v/>
      </c>
      <c r="Q21" s="167" t="str">
        <f t="shared" si="7"/>
        <v/>
      </c>
      <c r="S21" s="165" t="str">
        <f t="shared" si="21"/>
        <v>DI</v>
      </c>
      <c r="T21" s="111">
        <f t="shared" si="26"/>
        <v>45944</v>
      </c>
      <c r="U21" s="166" t="str">
        <f t="shared" si="8"/>
        <v>L</v>
      </c>
      <c r="V21" s="78" t="str">
        <f t="shared" si="9"/>
        <v>N</v>
      </c>
      <c r="W21" s="167" t="str">
        <f t="shared" si="10"/>
        <v>V</v>
      </c>
      <c r="Y21" s="165" t="str">
        <f t="shared" si="22"/>
        <v>VR</v>
      </c>
      <c r="Z21" s="111">
        <f t="shared" si="27"/>
        <v>45975</v>
      </c>
      <c r="AA21" s="166" t="str">
        <f t="shared" si="11"/>
        <v>V</v>
      </c>
      <c r="AB21" s="78" t="str">
        <f t="shared" si="12"/>
        <v>L</v>
      </c>
      <c r="AC21" s="167" t="str">
        <f t="shared" si="13"/>
        <v>N</v>
      </c>
      <c r="AE21" s="165" t="str">
        <f t="shared" si="23"/>
        <v>ZO</v>
      </c>
      <c r="AF21" s="111">
        <f t="shared" si="28"/>
        <v>46005</v>
      </c>
      <c r="AG21" s="166" t="str">
        <f t="shared" si="14"/>
        <v/>
      </c>
      <c r="AH21" s="78" t="str">
        <f t="shared" si="15"/>
        <v/>
      </c>
      <c r="AI21" s="167" t="str">
        <f t="shared" si="16"/>
        <v/>
      </c>
    </row>
    <row r="22" spans="1:35" ht="14.1" customHeight="1" x14ac:dyDescent="0.2">
      <c r="A22" s="30" t="str">
        <f t="shared" si="17"/>
        <v>DI</v>
      </c>
      <c r="B22" s="33">
        <f t="shared" si="29"/>
        <v>45853</v>
      </c>
      <c r="C22" s="165" t="str">
        <f t="shared" si="0"/>
        <v>N</v>
      </c>
      <c r="D22" s="112" t="str">
        <f t="shared" si="1"/>
        <v>V</v>
      </c>
      <c r="E22" s="79" t="str">
        <f t="shared" si="18"/>
        <v>L</v>
      </c>
      <c r="G22" s="165" t="str">
        <f t="shared" si="19"/>
        <v>VR</v>
      </c>
      <c r="H22" s="111">
        <f t="shared" si="24"/>
        <v>45884</v>
      </c>
      <c r="I22" s="166" t="str">
        <f t="shared" si="2"/>
        <v>L</v>
      </c>
      <c r="J22" s="78" t="str">
        <f t="shared" si="3"/>
        <v>N</v>
      </c>
      <c r="K22" s="167" t="str">
        <f t="shared" si="4"/>
        <v>V</v>
      </c>
      <c r="M22" s="161" t="str">
        <f t="shared" si="20"/>
        <v>MA</v>
      </c>
      <c r="N22" s="162">
        <f t="shared" si="25"/>
        <v>45915</v>
      </c>
      <c r="O22" s="166" t="str">
        <f t="shared" si="5"/>
        <v>N</v>
      </c>
      <c r="P22" s="78" t="str">
        <f t="shared" si="6"/>
        <v>V</v>
      </c>
      <c r="Q22" s="167" t="str">
        <f t="shared" si="7"/>
        <v>L</v>
      </c>
      <c r="S22" s="165" t="str">
        <f t="shared" si="21"/>
        <v>WO</v>
      </c>
      <c r="T22" s="111">
        <f t="shared" si="26"/>
        <v>45945</v>
      </c>
      <c r="U22" s="166" t="str">
        <f t="shared" si="8"/>
        <v>L</v>
      </c>
      <c r="V22" s="78" t="str">
        <f t="shared" si="9"/>
        <v>N</v>
      </c>
      <c r="W22" s="167" t="str">
        <f t="shared" si="10"/>
        <v>V</v>
      </c>
      <c r="Y22" s="165" t="str">
        <f t="shared" si="22"/>
        <v>ZA</v>
      </c>
      <c r="Z22" s="111">
        <f t="shared" si="27"/>
        <v>45976</v>
      </c>
      <c r="AA22" s="166" t="str">
        <f t="shared" si="11"/>
        <v/>
      </c>
      <c r="AB22" s="78" t="str">
        <f t="shared" si="12"/>
        <v/>
      </c>
      <c r="AC22" s="167" t="str">
        <f t="shared" si="13"/>
        <v/>
      </c>
      <c r="AE22" s="165" t="str">
        <f t="shared" si="23"/>
        <v>MA</v>
      </c>
      <c r="AF22" s="111">
        <f t="shared" si="28"/>
        <v>46006</v>
      </c>
      <c r="AG22" s="166" t="str">
        <f t="shared" si="14"/>
        <v>L</v>
      </c>
      <c r="AH22" s="78" t="str">
        <f t="shared" si="15"/>
        <v>N</v>
      </c>
      <c r="AI22" s="167" t="str">
        <f t="shared" si="16"/>
        <v>V</v>
      </c>
    </row>
    <row r="23" spans="1:35" ht="14.1" customHeight="1" x14ac:dyDescent="0.2">
      <c r="A23" s="30" t="str">
        <f t="shared" si="17"/>
        <v>WO</v>
      </c>
      <c r="B23" s="33">
        <f t="shared" si="29"/>
        <v>45854</v>
      </c>
      <c r="C23" s="165" t="str">
        <f t="shared" si="0"/>
        <v>N</v>
      </c>
      <c r="D23" s="112" t="str">
        <f t="shared" si="1"/>
        <v>V</v>
      </c>
      <c r="E23" s="79" t="str">
        <f t="shared" si="18"/>
        <v>L</v>
      </c>
      <c r="G23" s="165" t="str">
        <f t="shared" si="19"/>
        <v>ZA</v>
      </c>
      <c r="H23" s="111">
        <f t="shared" si="24"/>
        <v>45885</v>
      </c>
      <c r="I23" s="166" t="str">
        <f t="shared" si="2"/>
        <v/>
      </c>
      <c r="J23" s="78" t="str">
        <f t="shared" si="3"/>
        <v/>
      </c>
      <c r="K23" s="167" t="str">
        <f t="shared" si="4"/>
        <v/>
      </c>
      <c r="M23" s="161" t="str">
        <f t="shared" si="20"/>
        <v>DI</v>
      </c>
      <c r="N23" s="162">
        <f t="shared" si="25"/>
        <v>45916</v>
      </c>
      <c r="O23" s="166" t="str">
        <f t="shared" si="5"/>
        <v>N</v>
      </c>
      <c r="P23" s="78" t="str">
        <f t="shared" si="6"/>
        <v>V</v>
      </c>
      <c r="Q23" s="167" t="str">
        <f t="shared" si="7"/>
        <v>L</v>
      </c>
      <c r="S23" s="165" t="str">
        <f t="shared" si="21"/>
        <v>DO</v>
      </c>
      <c r="T23" s="111">
        <f t="shared" si="26"/>
        <v>45946</v>
      </c>
      <c r="U23" s="166" t="str">
        <f t="shared" si="8"/>
        <v>L</v>
      </c>
      <c r="V23" s="78" t="str">
        <f t="shared" si="9"/>
        <v>N</v>
      </c>
      <c r="W23" s="167" t="str">
        <f t="shared" si="10"/>
        <v>V</v>
      </c>
      <c r="Y23" s="165" t="str">
        <f t="shared" si="22"/>
        <v>ZO</v>
      </c>
      <c r="Z23" s="111">
        <f t="shared" si="27"/>
        <v>45977</v>
      </c>
      <c r="AA23" s="166" t="str">
        <f t="shared" si="11"/>
        <v/>
      </c>
      <c r="AB23" s="78" t="str">
        <f t="shared" si="12"/>
        <v/>
      </c>
      <c r="AC23" s="167" t="str">
        <f t="shared" si="13"/>
        <v/>
      </c>
      <c r="AE23" s="165" t="str">
        <f t="shared" si="23"/>
        <v>DI</v>
      </c>
      <c r="AF23" s="111">
        <f t="shared" si="28"/>
        <v>46007</v>
      </c>
      <c r="AG23" s="166" t="str">
        <f t="shared" si="14"/>
        <v>L</v>
      </c>
      <c r="AH23" s="78" t="str">
        <f t="shared" si="15"/>
        <v>N</v>
      </c>
      <c r="AI23" s="167" t="str">
        <f t="shared" si="16"/>
        <v>V</v>
      </c>
    </row>
    <row r="24" spans="1:35" ht="14.1" customHeight="1" x14ac:dyDescent="0.2">
      <c r="A24" s="30" t="str">
        <f t="shared" si="17"/>
        <v>DO</v>
      </c>
      <c r="B24" s="33">
        <f t="shared" si="29"/>
        <v>45855</v>
      </c>
      <c r="C24" s="165" t="str">
        <f t="shared" si="0"/>
        <v>N</v>
      </c>
      <c r="D24" s="112" t="str">
        <f t="shared" si="1"/>
        <v>V</v>
      </c>
      <c r="E24" s="79" t="str">
        <f t="shared" si="18"/>
        <v>L</v>
      </c>
      <c r="G24" s="165" t="str">
        <f t="shared" si="19"/>
        <v>ZO</v>
      </c>
      <c r="H24" s="111">
        <f t="shared" si="24"/>
        <v>45886</v>
      </c>
      <c r="I24" s="166" t="str">
        <f t="shared" si="2"/>
        <v/>
      </c>
      <c r="J24" s="78" t="str">
        <f t="shared" si="3"/>
        <v/>
      </c>
      <c r="K24" s="167" t="str">
        <f t="shared" si="4"/>
        <v/>
      </c>
      <c r="M24" s="161" t="str">
        <f t="shared" si="20"/>
        <v>WO</v>
      </c>
      <c r="N24" s="162">
        <f t="shared" si="25"/>
        <v>45917</v>
      </c>
      <c r="O24" s="166" t="str">
        <f t="shared" si="5"/>
        <v>N</v>
      </c>
      <c r="P24" s="78" t="str">
        <f t="shared" si="6"/>
        <v>V</v>
      </c>
      <c r="Q24" s="167" t="str">
        <f t="shared" si="7"/>
        <v>L</v>
      </c>
      <c r="S24" s="165" t="str">
        <f t="shared" si="21"/>
        <v>VR</v>
      </c>
      <c r="T24" s="111">
        <f t="shared" si="26"/>
        <v>45947</v>
      </c>
      <c r="U24" s="166" t="str">
        <f t="shared" si="8"/>
        <v>L</v>
      </c>
      <c r="V24" s="78" t="str">
        <f t="shared" si="9"/>
        <v>N</v>
      </c>
      <c r="W24" s="167" t="str">
        <f t="shared" si="10"/>
        <v>V</v>
      </c>
      <c r="Y24" s="165" t="str">
        <f t="shared" si="22"/>
        <v>MA</v>
      </c>
      <c r="Z24" s="111">
        <f t="shared" si="27"/>
        <v>45978</v>
      </c>
      <c r="AA24" s="166" t="str">
        <f t="shared" si="11"/>
        <v>N</v>
      </c>
      <c r="AB24" s="78" t="str">
        <f t="shared" si="12"/>
        <v>V</v>
      </c>
      <c r="AC24" s="167" t="str">
        <f t="shared" si="13"/>
        <v>L</v>
      </c>
      <c r="AE24" s="165" t="str">
        <f t="shared" si="23"/>
        <v>WO</v>
      </c>
      <c r="AF24" s="111">
        <f t="shared" si="28"/>
        <v>46008</v>
      </c>
      <c r="AG24" s="166" t="str">
        <f t="shared" si="14"/>
        <v>L</v>
      </c>
      <c r="AH24" s="78" t="str">
        <f t="shared" si="15"/>
        <v>N</v>
      </c>
      <c r="AI24" s="167" t="str">
        <f t="shared" si="16"/>
        <v>V</v>
      </c>
    </row>
    <row r="25" spans="1:35" ht="14.1" customHeight="1" x14ac:dyDescent="0.2">
      <c r="A25" s="30" t="str">
        <f t="shared" si="17"/>
        <v>VR</v>
      </c>
      <c r="B25" s="33">
        <f t="shared" si="29"/>
        <v>45856</v>
      </c>
      <c r="C25" s="165" t="str">
        <f t="shared" si="0"/>
        <v>N</v>
      </c>
      <c r="D25" s="112" t="str">
        <f t="shared" si="1"/>
        <v>V</v>
      </c>
      <c r="E25" s="79" t="str">
        <f t="shared" si="18"/>
        <v>L</v>
      </c>
      <c r="G25" s="165" t="str">
        <f t="shared" si="19"/>
        <v>MA</v>
      </c>
      <c r="H25" s="111">
        <f t="shared" si="24"/>
        <v>45887</v>
      </c>
      <c r="I25" s="166" t="str">
        <f t="shared" si="2"/>
        <v>V</v>
      </c>
      <c r="J25" s="78" t="str">
        <f t="shared" si="3"/>
        <v>L</v>
      </c>
      <c r="K25" s="167" t="str">
        <f t="shared" si="4"/>
        <v>N</v>
      </c>
      <c r="M25" s="161" t="str">
        <f t="shared" si="20"/>
        <v>DO</v>
      </c>
      <c r="N25" s="162">
        <f t="shared" si="25"/>
        <v>45918</v>
      </c>
      <c r="O25" s="166" t="str">
        <f t="shared" si="5"/>
        <v>N</v>
      </c>
      <c r="P25" s="78" t="str">
        <f t="shared" si="6"/>
        <v>V</v>
      </c>
      <c r="Q25" s="167" t="str">
        <f t="shared" si="7"/>
        <v>L</v>
      </c>
      <c r="S25" s="165" t="str">
        <f t="shared" si="21"/>
        <v>ZA</v>
      </c>
      <c r="T25" s="111">
        <f t="shared" si="26"/>
        <v>45948</v>
      </c>
      <c r="U25" s="166" t="str">
        <f t="shared" si="8"/>
        <v/>
      </c>
      <c r="V25" s="78" t="str">
        <f t="shared" si="9"/>
        <v/>
      </c>
      <c r="W25" s="167" t="str">
        <f t="shared" si="10"/>
        <v/>
      </c>
      <c r="Y25" s="165" t="str">
        <f t="shared" si="22"/>
        <v>DI</v>
      </c>
      <c r="Z25" s="111">
        <f t="shared" si="27"/>
        <v>45979</v>
      </c>
      <c r="AA25" s="166" t="str">
        <f t="shared" si="11"/>
        <v>N</v>
      </c>
      <c r="AB25" s="78" t="str">
        <f t="shared" si="12"/>
        <v>V</v>
      </c>
      <c r="AC25" s="167" t="str">
        <f t="shared" si="13"/>
        <v>L</v>
      </c>
      <c r="AE25" s="165" t="str">
        <f t="shared" si="23"/>
        <v>DO</v>
      </c>
      <c r="AF25" s="111">
        <f t="shared" si="28"/>
        <v>46009</v>
      </c>
      <c r="AG25" s="166" t="str">
        <f t="shared" si="14"/>
        <v>L</v>
      </c>
      <c r="AH25" s="78" t="str">
        <f t="shared" si="15"/>
        <v>N</v>
      </c>
      <c r="AI25" s="167" t="str">
        <f t="shared" si="16"/>
        <v>V</v>
      </c>
    </row>
    <row r="26" spans="1:35" ht="14.1" customHeight="1" x14ac:dyDescent="0.2">
      <c r="A26" s="30" t="str">
        <f t="shared" si="17"/>
        <v>ZA</v>
      </c>
      <c r="B26" s="33">
        <f t="shared" si="29"/>
        <v>45857</v>
      </c>
      <c r="C26" s="165" t="str">
        <f t="shared" si="0"/>
        <v/>
      </c>
      <c r="D26" s="112" t="str">
        <f t="shared" si="1"/>
        <v/>
      </c>
      <c r="E26" s="79" t="str">
        <f t="shared" si="18"/>
        <v/>
      </c>
      <c r="G26" s="165" t="str">
        <f t="shared" si="19"/>
        <v>DI</v>
      </c>
      <c r="H26" s="111">
        <f t="shared" si="24"/>
        <v>45888</v>
      </c>
      <c r="I26" s="166" t="str">
        <f t="shared" si="2"/>
        <v>V</v>
      </c>
      <c r="J26" s="78" t="str">
        <f t="shared" si="3"/>
        <v>L</v>
      </c>
      <c r="K26" s="167" t="str">
        <f t="shared" si="4"/>
        <v>N</v>
      </c>
      <c r="M26" s="161" t="str">
        <f t="shared" si="20"/>
        <v>VR</v>
      </c>
      <c r="N26" s="162">
        <f t="shared" si="25"/>
        <v>45919</v>
      </c>
      <c r="O26" s="166" t="str">
        <f t="shared" si="5"/>
        <v>N</v>
      </c>
      <c r="P26" s="78" t="str">
        <f t="shared" si="6"/>
        <v>V</v>
      </c>
      <c r="Q26" s="167" t="str">
        <f t="shared" si="7"/>
        <v>L</v>
      </c>
      <c r="S26" s="165" t="str">
        <f t="shared" si="21"/>
        <v>ZO</v>
      </c>
      <c r="T26" s="111">
        <f t="shared" si="26"/>
        <v>45949</v>
      </c>
      <c r="U26" s="166" t="str">
        <f t="shared" si="8"/>
        <v/>
      </c>
      <c r="V26" s="78" t="str">
        <f t="shared" si="9"/>
        <v/>
      </c>
      <c r="W26" s="167" t="str">
        <f t="shared" si="10"/>
        <v/>
      </c>
      <c r="Y26" s="165" t="str">
        <f t="shared" si="22"/>
        <v>WO</v>
      </c>
      <c r="Z26" s="111">
        <f t="shared" si="27"/>
        <v>45980</v>
      </c>
      <c r="AA26" s="166" t="str">
        <f t="shared" si="11"/>
        <v>N</v>
      </c>
      <c r="AB26" s="78" t="str">
        <f t="shared" si="12"/>
        <v>V</v>
      </c>
      <c r="AC26" s="167" t="str">
        <f t="shared" si="13"/>
        <v>L</v>
      </c>
      <c r="AE26" s="165" t="str">
        <f t="shared" si="23"/>
        <v>VR</v>
      </c>
      <c r="AF26" s="111">
        <f t="shared" si="28"/>
        <v>46010</v>
      </c>
      <c r="AG26" s="166" t="str">
        <f t="shared" si="14"/>
        <v>L</v>
      </c>
      <c r="AH26" s="78" t="str">
        <f t="shared" si="15"/>
        <v>N</v>
      </c>
      <c r="AI26" s="167" t="str">
        <f t="shared" si="16"/>
        <v>V</v>
      </c>
    </row>
    <row r="27" spans="1:35" ht="14.1" customHeight="1" x14ac:dyDescent="0.2">
      <c r="A27" s="30" t="str">
        <f t="shared" si="17"/>
        <v>ZO</v>
      </c>
      <c r="B27" s="33">
        <f t="shared" si="29"/>
        <v>45858</v>
      </c>
      <c r="C27" s="165" t="str">
        <f t="shared" si="0"/>
        <v/>
      </c>
      <c r="D27" s="112" t="str">
        <f t="shared" si="1"/>
        <v/>
      </c>
      <c r="E27" s="79" t="str">
        <f t="shared" si="18"/>
        <v/>
      </c>
      <c r="G27" s="165" t="str">
        <f t="shared" si="19"/>
        <v>WO</v>
      </c>
      <c r="H27" s="111">
        <f t="shared" si="24"/>
        <v>45889</v>
      </c>
      <c r="I27" s="166" t="str">
        <f t="shared" si="2"/>
        <v>V</v>
      </c>
      <c r="J27" s="78" t="str">
        <f t="shared" si="3"/>
        <v>L</v>
      </c>
      <c r="K27" s="167" t="str">
        <f t="shared" si="4"/>
        <v>N</v>
      </c>
      <c r="M27" s="161" t="str">
        <f t="shared" si="20"/>
        <v>ZA</v>
      </c>
      <c r="N27" s="162">
        <f t="shared" si="25"/>
        <v>45920</v>
      </c>
      <c r="O27" s="166" t="str">
        <f t="shared" si="5"/>
        <v/>
      </c>
      <c r="P27" s="78" t="str">
        <f t="shared" si="6"/>
        <v/>
      </c>
      <c r="Q27" s="167" t="str">
        <f t="shared" si="7"/>
        <v/>
      </c>
      <c r="S27" s="165" t="str">
        <f t="shared" si="21"/>
        <v>MA</v>
      </c>
      <c r="T27" s="111">
        <f t="shared" si="26"/>
        <v>45950</v>
      </c>
      <c r="U27" s="166" t="str">
        <f t="shared" si="8"/>
        <v>V</v>
      </c>
      <c r="V27" s="78" t="str">
        <f t="shared" si="9"/>
        <v>L</v>
      </c>
      <c r="W27" s="167" t="str">
        <f t="shared" si="10"/>
        <v>N</v>
      </c>
      <c r="Y27" s="165" t="str">
        <f t="shared" si="22"/>
        <v>DO</v>
      </c>
      <c r="Z27" s="111">
        <f t="shared" si="27"/>
        <v>45981</v>
      </c>
      <c r="AA27" s="166" t="str">
        <f t="shared" si="11"/>
        <v>N</v>
      </c>
      <c r="AB27" s="78" t="str">
        <f t="shared" si="12"/>
        <v>V</v>
      </c>
      <c r="AC27" s="167" t="str">
        <f t="shared" si="13"/>
        <v>L</v>
      </c>
      <c r="AE27" s="165" t="str">
        <f t="shared" si="23"/>
        <v>ZA</v>
      </c>
      <c r="AF27" s="111">
        <f t="shared" si="28"/>
        <v>46011</v>
      </c>
      <c r="AG27" s="166" t="str">
        <f t="shared" si="14"/>
        <v/>
      </c>
      <c r="AH27" s="78" t="str">
        <f t="shared" si="15"/>
        <v/>
      </c>
      <c r="AI27" s="167" t="str">
        <f t="shared" si="16"/>
        <v/>
      </c>
    </row>
    <row r="28" spans="1:35" ht="14.1" customHeight="1" x14ac:dyDescent="0.2">
      <c r="A28" s="30" t="str">
        <f t="shared" si="17"/>
        <v>MA</v>
      </c>
      <c r="B28" s="33">
        <f t="shared" si="29"/>
        <v>45859</v>
      </c>
      <c r="C28" s="165" t="str">
        <f t="shared" si="0"/>
        <v>L</v>
      </c>
      <c r="D28" s="112" t="str">
        <f t="shared" si="1"/>
        <v>N</v>
      </c>
      <c r="E28" s="79" t="str">
        <f t="shared" si="18"/>
        <v>V</v>
      </c>
      <c r="G28" s="165" t="str">
        <f t="shared" si="19"/>
        <v>DO</v>
      </c>
      <c r="H28" s="111">
        <f t="shared" si="24"/>
        <v>45890</v>
      </c>
      <c r="I28" s="166" t="str">
        <f t="shared" si="2"/>
        <v>V</v>
      </c>
      <c r="J28" s="78" t="str">
        <f t="shared" si="3"/>
        <v>L</v>
      </c>
      <c r="K28" s="167" t="str">
        <f t="shared" si="4"/>
        <v>N</v>
      </c>
      <c r="M28" s="161" t="str">
        <f t="shared" si="20"/>
        <v>ZO</v>
      </c>
      <c r="N28" s="162">
        <f t="shared" si="25"/>
        <v>45921</v>
      </c>
      <c r="O28" s="166" t="str">
        <f t="shared" si="5"/>
        <v/>
      </c>
      <c r="P28" s="78" t="str">
        <f t="shared" si="6"/>
        <v/>
      </c>
      <c r="Q28" s="167" t="str">
        <f t="shared" si="7"/>
        <v/>
      </c>
      <c r="S28" s="165" t="str">
        <f t="shared" si="21"/>
        <v>DI</v>
      </c>
      <c r="T28" s="111">
        <f t="shared" si="26"/>
        <v>45951</v>
      </c>
      <c r="U28" s="166" t="str">
        <f t="shared" si="8"/>
        <v>V</v>
      </c>
      <c r="V28" s="78" t="str">
        <f t="shared" si="9"/>
        <v>L</v>
      </c>
      <c r="W28" s="167" t="str">
        <f t="shared" si="10"/>
        <v>N</v>
      </c>
      <c r="Y28" s="165" t="str">
        <f t="shared" si="22"/>
        <v>VR</v>
      </c>
      <c r="Z28" s="111">
        <f t="shared" si="27"/>
        <v>45982</v>
      </c>
      <c r="AA28" s="166" t="str">
        <f t="shared" si="11"/>
        <v>N</v>
      </c>
      <c r="AB28" s="78" t="str">
        <f t="shared" si="12"/>
        <v>V</v>
      </c>
      <c r="AC28" s="167" t="str">
        <f t="shared" si="13"/>
        <v>L</v>
      </c>
      <c r="AE28" s="165" t="str">
        <f t="shared" si="23"/>
        <v>ZO</v>
      </c>
      <c r="AF28" s="111">
        <f t="shared" si="28"/>
        <v>46012</v>
      </c>
      <c r="AG28" s="166" t="str">
        <f t="shared" si="14"/>
        <v/>
      </c>
      <c r="AH28" s="78" t="str">
        <f t="shared" si="15"/>
        <v/>
      </c>
      <c r="AI28" s="167" t="str">
        <f t="shared" si="16"/>
        <v/>
      </c>
    </row>
    <row r="29" spans="1:35" ht="14.1" customHeight="1" x14ac:dyDescent="0.2">
      <c r="A29" s="30" t="str">
        <f t="shared" si="17"/>
        <v>DI</v>
      </c>
      <c r="B29" s="33">
        <f t="shared" si="29"/>
        <v>45860</v>
      </c>
      <c r="C29" s="165" t="str">
        <f t="shared" si="0"/>
        <v>L</v>
      </c>
      <c r="D29" s="112" t="str">
        <f t="shared" si="1"/>
        <v>N</v>
      </c>
      <c r="E29" s="79" t="str">
        <f t="shared" si="18"/>
        <v>V</v>
      </c>
      <c r="G29" s="165" t="str">
        <f t="shared" si="19"/>
        <v>VR</v>
      </c>
      <c r="H29" s="111">
        <f t="shared" si="24"/>
        <v>45891</v>
      </c>
      <c r="I29" s="166" t="str">
        <f t="shared" si="2"/>
        <v>V</v>
      </c>
      <c r="J29" s="78" t="str">
        <f t="shared" si="3"/>
        <v>L</v>
      </c>
      <c r="K29" s="167" t="str">
        <f t="shared" si="4"/>
        <v>N</v>
      </c>
      <c r="M29" s="161" t="str">
        <f t="shared" si="20"/>
        <v>MA</v>
      </c>
      <c r="N29" s="162">
        <f t="shared" si="25"/>
        <v>45922</v>
      </c>
      <c r="O29" s="166" t="str">
        <f t="shared" si="5"/>
        <v>L</v>
      </c>
      <c r="P29" s="78" t="str">
        <f t="shared" si="6"/>
        <v>N</v>
      </c>
      <c r="Q29" s="167" t="str">
        <f t="shared" si="7"/>
        <v>V</v>
      </c>
      <c r="S29" s="165" t="str">
        <f t="shared" si="21"/>
        <v>WO</v>
      </c>
      <c r="T29" s="111">
        <f t="shared" si="26"/>
        <v>45952</v>
      </c>
      <c r="U29" s="166" t="str">
        <f t="shared" si="8"/>
        <v>V</v>
      </c>
      <c r="V29" s="78" t="str">
        <f t="shared" si="9"/>
        <v>L</v>
      </c>
      <c r="W29" s="167" t="str">
        <f t="shared" si="10"/>
        <v>N</v>
      </c>
      <c r="Y29" s="165" t="str">
        <f t="shared" si="22"/>
        <v>ZA</v>
      </c>
      <c r="Z29" s="111">
        <f t="shared" si="27"/>
        <v>45983</v>
      </c>
      <c r="AA29" s="166" t="str">
        <f t="shared" si="11"/>
        <v/>
      </c>
      <c r="AB29" s="78" t="str">
        <f t="shared" si="12"/>
        <v/>
      </c>
      <c r="AC29" s="167" t="str">
        <f t="shared" si="13"/>
        <v/>
      </c>
      <c r="AE29" s="165" t="str">
        <f t="shared" si="23"/>
        <v>MA</v>
      </c>
      <c r="AF29" s="111">
        <f t="shared" si="28"/>
        <v>46013</v>
      </c>
      <c r="AG29" s="166" t="str">
        <f t="shared" si="14"/>
        <v>V</v>
      </c>
      <c r="AH29" s="78" t="str">
        <f t="shared" si="15"/>
        <v>L</v>
      </c>
      <c r="AI29" s="167" t="str">
        <f t="shared" si="16"/>
        <v>N</v>
      </c>
    </row>
    <row r="30" spans="1:35" ht="14.1" customHeight="1" x14ac:dyDescent="0.2">
      <c r="A30" s="30" t="str">
        <f t="shared" si="17"/>
        <v>WO</v>
      </c>
      <c r="B30" s="33">
        <f t="shared" si="29"/>
        <v>45861</v>
      </c>
      <c r="C30" s="165" t="str">
        <f t="shared" si="0"/>
        <v>L</v>
      </c>
      <c r="D30" s="112" t="str">
        <f t="shared" si="1"/>
        <v>N</v>
      </c>
      <c r="E30" s="79" t="str">
        <f t="shared" si="18"/>
        <v>V</v>
      </c>
      <c r="G30" s="165" t="str">
        <f t="shared" si="19"/>
        <v>ZA</v>
      </c>
      <c r="H30" s="111">
        <f t="shared" si="24"/>
        <v>45892</v>
      </c>
      <c r="I30" s="166" t="str">
        <f t="shared" si="2"/>
        <v/>
      </c>
      <c r="J30" s="78" t="str">
        <f t="shared" si="3"/>
        <v/>
      </c>
      <c r="K30" s="167" t="str">
        <f t="shared" si="4"/>
        <v/>
      </c>
      <c r="M30" s="161" t="str">
        <f t="shared" si="20"/>
        <v>DI</v>
      </c>
      <c r="N30" s="162">
        <f t="shared" si="25"/>
        <v>45923</v>
      </c>
      <c r="O30" s="166" t="str">
        <f t="shared" si="5"/>
        <v>L</v>
      </c>
      <c r="P30" s="78" t="str">
        <f t="shared" si="6"/>
        <v>N</v>
      </c>
      <c r="Q30" s="167" t="str">
        <f t="shared" si="7"/>
        <v>V</v>
      </c>
      <c r="S30" s="165" t="str">
        <f t="shared" si="21"/>
        <v>DO</v>
      </c>
      <c r="T30" s="111">
        <f t="shared" si="26"/>
        <v>45953</v>
      </c>
      <c r="U30" s="166" t="str">
        <f t="shared" si="8"/>
        <v>V</v>
      </c>
      <c r="V30" s="78" t="str">
        <f t="shared" si="9"/>
        <v>L</v>
      </c>
      <c r="W30" s="167" t="str">
        <f t="shared" si="10"/>
        <v>N</v>
      </c>
      <c r="Y30" s="165" t="str">
        <f t="shared" si="22"/>
        <v>ZO</v>
      </c>
      <c r="Z30" s="111">
        <f t="shared" si="27"/>
        <v>45984</v>
      </c>
      <c r="AA30" s="166" t="str">
        <f t="shared" si="11"/>
        <v/>
      </c>
      <c r="AB30" s="78" t="str">
        <f t="shared" si="12"/>
        <v/>
      </c>
      <c r="AC30" s="167" t="str">
        <f t="shared" si="13"/>
        <v/>
      </c>
      <c r="AE30" s="165" t="str">
        <f t="shared" si="23"/>
        <v>DI</v>
      </c>
      <c r="AF30" s="111">
        <f t="shared" si="28"/>
        <v>46014</v>
      </c>
      <c r="AG30" s="166" t="str">
        <f t="shared" si="14"/>
        <v>V</v>
      </c>
      <c r="AH30" s="78" t="str">
        <f t="shared" si="15"/>
        <v>L</v>
      </c>
      <c r="AI30" s="167" t="str">
        <f t="shared" si="16"/>
        <v>N</v>
      </c>
    </row>
    <row r="31" spans="1:35" ht="14.1" customHeight="1" x14ac:dyDescent="0.2">
      <c r="A31" s="30" t="str">
        <f t="shared" si="17"/>
        <v>DO</v>
      </c>
      <c r="B31" s="33">
        <f t="shared" si="29"/>
        <v>45862</v>
      </c>
      <c r="C31" s="165" t="str">
        <f t="shared" si="0"/>
        <v>L</v>
      </c>
      <c r="D31" s="112" t="str">
        <f t="shared" si="1"/>
        <v>N</v>
      </c>
      <c r="E31" s="79" t="str">
        <f t="shared" si="18"/>
        <v>V</v>
      </c>
      <c r="G31" s="165" t="str">
        <f t="shared" si="19"/>
        <v>ZO</v>
      </c>
      <c r="H31" s="111">
        <f t="shared" si="24"/>
        <v>45893</v>
      </c>
      <c r="I31" s="166" t="str">
        <f t="shared" si="2"/>
        <v/>
      </c>
      <c r="J31" s="78" t="str">
        <f t="shared" si="3"/>
        <v/>
      </c>
      <c r="K31" s="167" t="str">
        <f t="shared" si="4"/>
        <v/>
      </c>
      <c r="M31" s="161" t="str">
        <f t="shared" si="20"/>
        <v>WO</v>
      </c>
      <c r="N31" s="162">
        <f t="shared" si="25"/>
        <v>45924</v>
      </c>
      <c r="O31" s="166" t="str">
        <f t="shared" si="5"/>
        <v>L</v>
      </c>
      <c r="P31" s="78" t="str">
        <f t="shared" si="6"/>
        <v>N</v>
      </c>
      <c r="Q31" s="167" t="str">
        <f t="shared" si="7"/>
        <v>V</v>
      </c>
      <c r="S31" s="165" t="str">
        <f t="shared" si="21"/>
        <v>VR</v>
      </c>
      <c r="T31" s="111">
        <f t="shared" si="26"/>
        <v>45954</v>
      </c>
      <c r="U31" s="166" t="str">
        <f t="shared" si="8"/>
        <v>V</v>
      </c>
      <c r="V31" s="78" t="str">
        <f t="shared" si="9"/>
        <v>L</v>
      </c>
      <c r="W31" s="167" t="str">
        <f t="shared" si="10"/>
        <v>N</v>
      </c>
      <c r="Y31" s="165" t="str">
        <f t="shared" si="22"/>
        <v>MA</v>
      </c>
      <c r="Z31" s="111">
        <f t="shared" si="27"/>
        <v>45985</v>
      </c>
      <c r="AA31" s="166" t="str">
        <f t="shared" si="11"/>
        <v>L</v>
      </c>
      <c r="AB31" s="78" t="str">
        <f t="shared" si="12"/>
        <v>N</v>
      </c>
      <c r="AC31" s="167" t="str">
        <f t="shared" si="13"/>
        <v>V</v>
      </c>
      <c r="AE31" s="165" t="str">
        <f t="shared" si="23"/>
        <v>WO</v>
      </c>
      <c r="AF31" s="111">
        <f t="shared" si="28"/>
        <v>46015</v>
      </c>
      <c r="AG31" s="166" t="str">
        <f t="shared" si="14"/>
        <v>V</v>
      </c>
      <c r="AH31" s="78" t="str">
        <f t="shared" si="15"/>
        <v>L</v>
      </c>
      <c r="AI31" s="167" t="str">
        <f t="shared" si="16"/>
        <v>N</v>
      </c>
    </row>
    <row r="32" spans="1:35" ht="14.1" customHeight="1" x14ac:dyDescent="0.2">
      <c r="A32" s="30" t="str">
        <f t="shared" si="17"/>
        <v>VR</v>
      </c>
      <c r="B32" s="33">
        <f t="shared" si="29"/>
        <v>45863</v>
      </c>
      <c r="C32" s="165" t="str">
        <f t="shared" si="0"/>
        <v>L</v>
      </c>
      <c r="D32" s="112" t="str">
        <f t="shared" si="1"/>
        <v>N</v>
      </c>
      <c r="E32" s="79" t="str">
        <f t="shared" si="18"/>
        <v>V</v>
      </c>
      <c r="G32" s="165" t="str">
        <f t="shared" si="19"/>
        <v>MA</v>
      </c>
      <c r="H32" s="111">
        <f t="shared" si="24"/>
        <v>45894</v>
      </c>
      <c r="I32" s="166" t="str">
        <f t="shared" si="2"/>
        <v>N</v>
      </c>
      <c r="J32" s="78" t="str">
        <f t="shared" si="3"/>
        <v>V</v>
      </c>
      <c r="K32" s="167" t="str">
        <f t="shared" si="4"/>
        <v>L</v>
      </c>
      <c r="M32" s="161" t="str">
        <f t="shared" si="20"/>
        <v>DO</v>
      </c>
      <c r="N32" s="162">
        <f t="shared" si="25"/>
        <v>45925</v>
      </c>
      <c r="O32" s="166" t="str">
        <f t="shared" si="5"/>
        <v>L</v>
      </c>
      <c r="P32" s="78" t="str">
        <f t="shared" si="6"/>
        <v>N</v>
      </c>
      <c r="Q32" s="167" t="str">
        <f t="shared" si="7"/>
        <v>V</v>
      </c>
      <c r="S32" s="165" t="str">
        <f t="shared" si="21"/>
        <v>ZA</v>
      </c>
      <c r="T32" s="111">
        <f t="shared" si="26"/>
        <v>45955</v>
      </c>
      <c r="U32" s="166" t="str">
        <f t="shared" si="8"/>
        <v/>
      </c>
      <c r="V32" s="78" t="str">
        <f t="shared" si="9"/>
        <v/>
      </c>
      <c r="W32" s="167" t="str">
        <f t="shared" si="10"/>
        <v/>
      </c>
      <c r="Y32" s="165" t="str">
        <f t="shared" si="22"/>
        <v>DI</v>
      </c>
      <c r="Z32" s="111">
        <f t="shared" si="27"/>
        <v>45986</v>
      </c>
      <c r="AA32" s="166" t="str">
        <f t="shared" si="11"/>
        <v>L</v>
      </c>
      <c r="AB32" s="78" t="str">
        <f t="shared" si="12"/>
        <v>N</v>
      </c>
      <c r="AC32" s="167" t="str">
        <f t="shared" si="13"/>
        <v>V</v>
      </c>
      <c r="AE32" s="165" t="str">
        <f t="shared" si="23"/>
        <v>DO</v>
      </c>
      <c r="AF32" s="111">
        <f t="shared" si="28"/>
        <v>46016</v>
      </c>
      <c r="AG32" s="166" t="str">
        <f t="shared" si="14"/>
        <v>V</v>
      </c>
      <c r="AH32" s="78" t="str">
        <f t="shared" si="15"/>
        <v>L</v>
      </c>
      <c r="AI32" s="167" t="str">
        <f t="shared" si="16"/>
        <v>N</v>
      </c>
    </row>
    <row r="33" spans="1:35" ht="14.1" customHeight="1" x14ac:dyDescent="0.2">
      <c r="A33" s="30" t="str">
        <f t="shared" si="17"/>
        <v>ZA</v>
      </c>
      <c r="B33" s="33">
        <f t="shared" si="29"/>
        <v>45864</v>
      </c>
      <c r="C33" s="165" t="str">
        <f t="shared" si="0"/>
        <v/>
      </c>
      <c r="D33" s="112" t="str">
        <f t="shared" si="1"/>
        <v/>
      </c>
      <c r="E33" s="79" t="str">
        <f t="shared" si="18"/>
        <v/>
      </c>
      <c r="G33" s="165" t="str">
        <f t="shared" si="19"/>
        <v>DI</v>
      </c>
      <c r="H33" s="111">
        <f t="shared" si="24"/>
        <v>45895</v>
      </c>
      <c r="I33" s="166" t="str">
        <f t="shared" si="2"/>
        <v>N</v>
      </c>
      <c r="J33" s="78" t="str">
        <f t="shared" si="3"/>
        <v>V</v>
      </c>
      <c r="K33" s="167" t="str">
        <f t="shared" si="4"/>
        <v>L</v>
      </c>
      <c r="M33" s="161" t="str">
        <f t="shared" si="20"/>
        <v>VR</v>
      </c>
      <c r="N33" s="162">
        <f t="shared" si="25"/>
        <v>45926</v>
      </c>
      <c r="O33" s="166" t="str">
        <f t="shared" si="5"/>
        <v>L</v>
      </c>
      <c r="P33" s="78" t="str">
        <f t="shared" si="6"/>
        <v>N</v>
      </c>
      <c r="Q33" s="167" t="str">
        <f t="shared" si="7"/>
        <v>V</v>
      </c>
      <c r="S33" s="165" t="str">
        <f t="shared" si="21"/>
        <v>ZO</v>
      </c>
      <c r="T33" s="111">
        <f t="shared" si="26"/>
        <v>45956</v>
      </c>
      <c r="U33" s="166" t="str">
        <f t="shared" si="8"/>
        <v/>
      </c>
      <c r="V33" s="78" t="str">
        <f t="shared" si="9"/>
        <v/>
      </c>
      <c r="W33" s="167" t="str">
        <f t="shared" si="10"/>
        <v/>
      </c>
      <c r="Y33" s="165" t="str">
        <f t="shared" si="22"/>
        <v>WO</v>
      </c>
      <c r="Z33" s="111">
        <f t="shared" si="27"/>
        <v>45987</v>
      </c>
      <c r="AA33" s="166" t="str">
        <f t="shared" si="11"/>
        <v>L</v>
      </c>
      <c r="AB33" s="78" t="str">
        <f t="shared" si="12"/>
        <v>N</v>
      </c>
      <c r="AC33" s="167" t="str">
        <f t="shared" si="13"/>
        <v>V</v>
      </c>
      <c r="AE33" s="165" t="str">
        <f t="shared" si="23"/>
        <v>VR</v>
      </c>
      <c r="AF33" s="111">
        <f t="shared" si="28"/>
        <v>46017</v>
      </c>
      <c r="AG33" s="166" t="str">
        <f t="shared" si="14"/>
        <v>V</v>
      </c>
      <c r="AH33" s="78" t="str">
        <f t="shared" si="15"/>
        <v>L</v>
      </c>
      <c r="AI33" s="167" t="str">
        <f t="shared" si="16"/>
        <v>N</v>
      </c>
    </row>
    <row r="34" spans="1:35" ht="14.1" customHeight="1" x14ac:dyDescent="0.2">
      <c r="A34" s="30" t="str">
        <f t="shared" si="17"/>
        <v>ZO</v>
      </c>
      <c r="B34" s="33">
        <f t="shared" si="29"/>
        <v>45865</v>
      </c>
      <c r="C34" s="165" t="str">
        <f t="shared" si="0"/>
        <v/>
      </c>
      <c r="D34" s="112" t="str">
        <f t="shared" si="1"/>
        <v/>
      </c>
      <c r="E34" s="79" t="str">
        <f t="shared" si="18"/>
        <v/>
      </c>
      <c r="G34" s="165" t="str">
        <f t="shared" si="19"/>
        <v>WO</v>
      </c>
      <c r="H34" s="111">
        <f t="shared" si="24"/>
        <v>45896</v>
      </c>
      <c r="I34" s="166" t="str">
        <f t="shared" si="2"/>
        <v>N</v>
      </c>
      <c r="J34" s="78" t="str">
        <f t="shared" si="3"/>
        <v>V</v>
      </c>
      <c r="K34" s="167" t="str">
        <f t="shared" si="4"/>
        <v>L</v>
      </c>
      <c r="M34" s="161" t="str">
        <f t="shared" si="20"/>
        <v>ZA</v>
      </c>
      <c r="N34" s="162">
        <f t="shared" si="25"/>
        <v>45927</v>
      </c>
      <c r="O34" s="166" t="str">
        <f t="shared" si="5"/>
        <v/>
      </c>
      <c r="P34" s="78" t="str">
        <f t="shared" si="6"/>
        <v/>
      </c>
      <c r="Q34" s="167" t="str">
        <f t="shared" si="7"/>
        <v/>
      </c>
      <c r="S34" s="165" t="str">
        <f t="shared" si="21"/>
        <v>MA</v>
      </c>
      <c r="T34" s="111">
        <f t="shared" si="26"/>
        <v>45957</v>
      </c>
      <c r="U34" s="166" t="str">
        <f t="shared" si="8"/>
        <v>N</v>
      </c>
      <c r="V34" s="78" t="str">
        <f t="shared" si="9"/>
        <v>V</v>
      </c>
      <c r="W34" s="167" t="str">
        <f t="shared" si="10"/>
        <v>L</v>
      </c>
      <c r="Y34" s="165" t="str">
        <f t="shared" si="22"/>
        <v>DO</v>
      </c>
      <c r="Z34" s="111">
        <f t="shared" si="27"/>
        <v>45988</v>
      </c>
      <c r="AA34" s="166" t="str">
        <f t="shared" si="11"/>
        <v>L</v>
      </c>
      <c r="AB34" s="78" t="str">
        <f t="shared" si="12"/>
        <v>N</v>
      </c>
      <c r="AC34" s="167" t="str">
        <f t="shared" si="13"/>
        <v>V</v>
      </c>
      <c r="AE34" s="165" t="str">
        <f t="shared" si="23"/>
        <v>ZA</v>
      </c>
      <c r="AF34" s="111">
        <f t="shared" si="28"/>
        <v>46018</v>
      </c>
      <c r="AG34" s="166" t="str">
        <f t="shared" si="14"/>
        <v/>
      </c>
      <c r="AH34" s="78" t="str">
        <f t="shared" si="15"/>
        <v/>
      </c>
      <c r="AI34" s="167" t="str">
        <f t="shared" si="16"/>
        <v/>
      </c>
    </row>
    <row r="35" spans="1:35" ht="14.1" customHeight="1" x14ac:dyDescent="0.2">
      <c r="A35" s="30" t="str">
        <f t="shared" si="17"/>
        <v>MA</v>
      </c>
      <c r="B35" s="33">
        <f t="shared" si="29"/>
        <v>45866</v>
      </c>
      <c r="C35" s="165" t="str">
        <f t="shared" si="0"/>
        <v>V</v>
      </c>
      <c r="D35" s="112" t="str">
        <f t="shared" si="1"/>
        <v>L</v>
      </c>
      <c r="E35" s="79">
        <f t="shared" si="18"/>
        <v>0</v>
      </c>
      <c r="G35" s="165" t="str">
        <f t="shared" si="19"/>
        <v>DO</v>
      </c>
      <c r="H35" s="111">
        <f t="shared" si="24"/>
        <v>45897</v>
      </c>
      <c r="I35" s="166" t="str">
        <f t="shared" si="2"/>
        <v>N</v>
      </c>
      <c r="J35" s="78" t="str">
        <f t="shared" si="3"/>
        <v>V</v>
      </c>
      <c r="K35" s="167" t="str">
        <f t="shared" si="4"/>
        <v>L</v>
      </c>
      <c r="M35" s="161" t="str">
        <f t="shared" si="20"/>
        <v>ZO</v>
      </c>
      <c r="N35" s="162">
        <f t="shared" si="25"/>
        <v>45928</v>
      </c>
      <c r="O35" s="166" t="str">
        <f t="shared" si="5"/>
        <v/>
      </c>
      <c r="P35" s="78" t="str">
        <f t="shared" si="6"/>
        <v/>
      </c>
      <c r="Q35" s="167" t="str">
        <f t="shared" si="7"/>
        <v/>
      </c>
      <c r="S35" s="165" t="str">
        <f t="shared" si="21"/>
        <v>DI</v>
      </c>
      <c r="T35" s="111">
        <f t="shared" si="26"/>
        <v>45958</v>
      </c>
      <c r="U35" s="166" t="str">
        <f t="shared" si="8"/>
        <v>N</v>
      </c>
      <c r="V35" s="78" t="str">
        <f t="shared" si="9"/>
        <v>V</v>
      </c>
      <c r="W35" s="167" t="str">
        <f t="shared" si="10"/>
        <v>L</v>
      </c>
      <c r="Y35" s="165" t="str">
        <f t="shared" si="22"/>
        <v>VR</v>
      </c>
      <c r="Z35" s="111">
        <f t="shared" si="27"/>
        <v>45989</v>
      </c>
      <c r="AA35" s="166" t="str">
        <f t="shared" si="11"/>
        <v>L</v>
      </c>
      <c r="AB35" s="78" t="str">
        <f t="shared" si="12"/>
        <v>N</v>
      </c>
      <c r="AC35" s="167" t="str">
        <f t="shared" si="13"/>
        <v>V</v>
      </c>
      <c r="AE35" s="165" t="str">
        <f t="shared" si="23"/>
        <v>ZO</v>
      </c>
      <c r="AF35" s="111">
        <f t="shared" si="28"/>
        <v>46019</v>
      </c>
      <c r="AG35" s="166" t="str">
        <f t="shared" si="14"/>
        <v/>
      </c>
      <c r="AH35" s="78" t="str">
        <f t="shared" si="15"/>
        <v/>
      </c>
      <c r="AI35" s="167" t="str">
        <f t="shared" si="16"/>
        <v/>
      </c>
    </row>
    <row r="36" spans="1:35" ht="14.1" customHeight="1" x14ac:dyDescent="0.2">
      <c r="A36" s="30" t="str">
        <f t="shared" si="17"/>
        <v>DI</v>
      </c>
      <c r="B36" s="33">
        <f t="shared" si="29"/>
        <v>45867</v>
      </c>
      <c r="C36" s="165" t="str">
        <f t="shared" si="0"/>
        <v>V</v>
      </c>
      <c r="D36" s="112" t="str">
        <f t="shared" si="1"/>
        <v>L</v>
      </c>
      <c r="E36" s="79">
        <f t="shared" si="18"/>
        <v>0</v>
      </c>
      <c r="G36" s="165" t="str">
        <f t="shared" si="19"/>
        <v>VR</v>
      </c>
      <c r="H36" s="111">
        <f t="shared" si="24"/>
        <v>45898</v>
      </c>
      <c r="I36" s="166" t="str">
        <f t="shared" si="2"/>
        <v>N</v>
      </c>
      <c r="J36" s="78" t="str">
        <f t="shared" si="3"/>
        <v>V</v>
      </c>
      <c r="K36" s="167" t="str">
        <f t="shared" si="4"/>
        <v>L</v>
      </c>
      <c r="M36" s="161" t="str">
        <f t="shared" si="20"/>
        <v>MA</v>
      </c>
      <c r="N36" s="162">
        <f t="shared" si="25"/>
        <v>45929</v>
      </c>
      <c r="O36" s="166" t="str">
        <f t="shared" si="5"/>
        <v>V</v>
      </c>
      <c r="P36" s="78" t="str">
        <f t="shared" si="6"/>
        <v>L</v>
      </c>
      <c r="Q36" s="167" t="str">
        <f t="shared" si="7"/>
        <v>N</v>
      </c>
      <c r="S36" s="165" t="str">
        <f t="shared" si="21"/>
        <v>WO</v>
      </c>
      <c r="T36" s="111">
        <f t="shared" si="26"/>
        <v>45959</v>
      </c>
      <c r="U36" s="166" t="str">
        <f t="shared" si="8"/>
        <v>N</v>
      </c>
      <c r="V36" s="78" t="str">
        <f t="shared" si="9"/>
        <v>V</v>
      </c>
      <c r="W36" s="167" t="str">
        <f t="shared" si="10"/>
        <v>L</v>
      </c>
      <c r="Y36" s="165" t="str">
        <f t="shared" si="22"/>
        <v>ZA</v>
      </c>
      <c r="Z36" s="111">
        <f t="shared" si="27"/>
        <v>45990</v>
      </c>
      <c r="AA36" s="166" t="str">
        <f t="shared" si="11"/>
        <v/>
      </c>
      <c r="AB36" s="78" t="str">
        <f t="shared" si="12"/>
        <v/>
      </c>
      <c r="AC36" s="167" t="str">
        <f t="shared" si="13"/>
        <v/>
      </c>
      <c r="AE36" s="165" t="str">
        <f t="shared" si="23"/>
        <v>MA</v>
      </c>
      <c r="AF36" s="111">
        <f t="shared" si="28"/>
        <v>46020</v>
      </c>
      <c r="AG36" s="166" t="str">
        <f t="shared" si="14"/>
        <v>N</v>
      </c>
      <c r="AH36" s="78" t="str">
        <f t="shared" si="15"/>
        <v>V</v>
      </c>
      <c r="AI36" s="167" t="str">
        <f t="shared" si="16"/>
        <v>L</v>
      </c>
    </row>
    <row r="37" spans="1:35" ht="14.1" customHeight="1" x14ac:dyDescent="0.2">
      <c r="A37" s="30" t="str">
        <f t="shared" si="17"/>
        <v>WO</v>
      </c>
      <c r="B37" s="33">
        <f t="shared" si="29"/>
        <v>45868</v>
      </c>
      <c r="C37" s="165" t="str">
        <f t="shared" si="0"/>
        <v>V</v>
      </c>
      <c r="D37" s="112" t="str">
        <f t="shared" si="1"/>
        <v>L</v>
      </c>
      <c r="E37" s="79">
        <f t="shared" si="18"/>
        <v>0</v>
      </c>
      <c r="G37" s="165" t="str">
        <f t="shared" si="19"/>
        <v>ZA</v>
      </c>
      <c r="H37" s="111">
        <f t="shared" si="24"/>
        <v>45899</v>
      </c>
      <c r="I37" s="166" t="str">
        <f t="shared" si="2"/>
        <v/>
      </c>
      <c r="J37" s="78" t="str">
        <f t="shared" si="3"/>
        <v/>
      </c>
      <c r="K37" s="167" t="str">
        <f t="shared" si="4"/>
        <v/>
      </c>
      <c r="M37" s="161" t="str">
        <f t="shared" si="20"/>
        <v>DI</v>
      </c>
      <c r="N37" s="162">
        <f t="shared" si="25"/>
        <v>45930</v>
      </c>
      <c r="O37" s="166" t="str">
        <f t="shared" si="5"/>
        <v>V</v>
      </c>
      <c r="P37" s="78" t="str">
        <f t="shared" si="6"/>
        <v>L</v>
      </c>
      <c r="Q37" s="167" t="str">
        <f t="shared" si="7"/>
        <v>N</v>
      </c>
      <c r="S37" s="165" t="str">
        <f t="shared" si="21"/>
        <v>DO</v>
      </c>
      <c r="T37" s="111">
        <f t="shared" si="26"/>
        <v>45960</v>
      </c>
      <c r="U37" s="166" t="str">
        <f t="shared" si="8"/>
        <v>N</v>
      </c>
      <c r="V37" s="78" t="str">
        <f t="shared" si="9"/>
        <v>V</v>
      </c>
      <c r="W37" s="167" t="str">
        <f t="shared" si="10"/>
        <v>L</v>
      </c>
      <c r="Y37" s="165" t="str">
        <f t="shared" si="22"/>
        <v>ZO</v>
      </c>
      <c r="Z37" s="111">
        <f t="shared" si="27"/>
        <v>45991</v>
      </c>
      <c r="AA37" s="166" t="str">
        <f t="shared" si="11"/>
        <v/>
      </c>
      <c r="AB37" s="78" t="str">
        <f t="shared" si="12"/>
        <v/>
      </c>
      <c r="AC37" s="167" t="str">
        <f t="shared" si="13"/>
        <v/>
      </c>
      <c r="AE37" s="165" t="str">
        <f t="shared" si="23"/>
        <v>DI</v>
      </c>
      <c r="AF37" s="111">
        <f t="shared" si="28"/>
        <v>46021</v>
      </c>
      <c r="AG37" s="166" t="str">
        <f t="shared" si="14"/>
        <v>N</v>
      </c>
      <c r="AH37" s="78" t="str">
        <f t="shared" si="15"/>
        <v>V</v>
      </c>
      <c r="AI37" s="167" t="str">
        <f t="shared" si="16"/>
        <v>L</v>
      </c>
    </row>
    <row r="38" spans="1:35" ht="14.1" customHeight="1" thickBot="1" x14ac:dyDescent="0.25">
      <c r="A38" s="31" t="str">
        <f t="shared" si="17"/>
        <v>DO</v>
      </c>
      <c r="B38" s="34">
        <f t="shared" si="29"/>
        <v>45869</v>
      </c>
      <c r="C38" s="168" t="str">
        <f t="shared" si="0"/>
        <v>V</v>
      </c>
      <c r="D38" s="169" t="str">
        <f t="shared" si="1"/>
        <v>L</v>
      </c>
      <c r="E38" s="81">
        <f t="shared" si="18"/>
        <v>0</v>
      </c>
      <c r="G38" s="168" t="str">
        <f t="shared" si="19"/>
        <v>ZO</v>
      </c>
      <c r="H38" s="174">
        <f t="shared" si="24"/>
        <v>45900</v>
      </c>
      <c r="I38" s="171" t="str">
        <f t="shared" si="2"/>
        <v/>
      </c>
      <c r="J38" s="80" t="str">
        <f t="shared" si="3"/>
        <v/>
      </c>
      <c r="K38" s="170" t="str">
        <f t="shared" si="4"/>
        <v/>
      </c>
      <c r="M38" s="172"/>
      <c r="N38" s="173"/>
      <c r="O38" s="171"/>
      <c r="P38" s="80"/>
      <c r="Q38" s="170"/>
      <c r="S38" s="168" t="str">
        <f t="shared" si="21"/>
        <v>VR</v>
      </c>
      <c r="T38" s="174">
        <f>T37+1</f>
        <v>45961</v>
      </c>
      <c r="U38" s="171" t="str">
        <f t="shared" si="8"/>
        <v>N</v>
      </c>
      <c r="V38" s="80" t="str">
        <f t="shared" si="9"/>
        <v>V</v>
      </c>
      <c r="W38" s="170" t="str">
        <f t="shared" si="10"/>
        <v>L</v>
      </c>
      <c r="Y38" s="168"/>
      <c r="Z38" s="174"/>
      <c r="AA38" s="171"/>
      <c r="AB38" s="80"/>
      <c r="AC38" s="170"/>
      <c r="AE38" s="168" t="str">
        <f t="shared" si="23"/>
        <v>WO</v>
      </c>
      <c r="AF38" s="174">
        <f>AF37+1</f>
        <v>46022</v>
      </c>
      <c r="AG38" s="171" t="str">
        <f t="shared" si="14"/>
        <v>N</v>
      </c>
      <c r="AH38" s="80" t="str">
        <f t="shared" si="15"/>
        <v>V</v>
      </c>
      <c r="AI38" s="170" t="str">
        <f t="shared" si="16"/>
        <v>L</v>
      </c>
    </row>
    <row r="39" spans="1:35" ht="15.95" customHeight="1" x14ac:dyDescent="0.2"/>
  </sheetData>
  <mergeCells count="8">
    <mergeCell ref="Y6:AC6"/>
    <mergeCell ref="AE6:AI6"/>
    <mergeCell ref="M2:W2"/>
    <mergeCell ref="A6:E6"/>
    <mergeCell ref="G6:K6"/>
    <mergeCell ref="M6:Q6"/>
    <mergeCell ref="S6:W6"/>
    <mergeCell ref="AA4:AG4"/>
  </mergeCells>
  <phoneticPr fontId="13" type="noConversion"/>
  <conditionalFormatting sqref="A8:E38">
    <cfRule type="expression" dxfId="5" priority="1" stopIfTrue="1">
      <formula>($A8="ZA")+($A8="ZO")</formula>
    </cfRule>
  </conditionalFormatting>
  <conditionalFormatting sqref="G8:K38">
    <cfRule type="expression" dxfId="4" priority="2" stopIfTrue="1">
      <formula>($G8="ZA")+($G8="ZO")</formula>
    </cfRule>
  </conditionalFormatting>
  <conditionalFormatting sqref="M8:Q38">
    <cfRule type="expression" dxfId="3" priority="3" stopIfTrue="1">
      <formula>($M8="za")+($M8="zo")</formula>
    </cfRule>
  </conditionalFormatting>
  <conditionalFormatting sqref="S8:W38">
    <cfRule type="expression" dxfId="2" priority="4" stopIfTrue="1">
      <formula>($S8="za")+($S8="zo")</formula>
    </cfRule>
  </conditionalFormatting>
  <conditionalFormatting sqref="Y8:AC38">
    <cfRule type="expression" dxfId="1" priority="5" stopIfTrue="1">
      <formula>($Y8="za")+($Y8="zo")</formula>
    </cfRule>
  </conditionalFormatting>
  <conditionalFormatting sqref="AE8:AI38">
    <cfRule type="expression" dxfId="0" priority="6" stopIfTrue="1">
      <formula>($AE8="za")+($AE8="zo")</formula>
    </cfRule>
  </conditionalFormatting>
  <hyperlinks>
    <hyperlink ref="A4" r:id="rId1" xr:uid="{00000000-0004-0000-0500-000000000000}"/>
    <hyperlink ref="AA4" r:id="rId2" xr:uid="{2A6E9E39-B4A2-45C3-B639-9CE95E03DEC7}"/>
  </hyperlinks>
  <printOptions horizontalCentered="1" verticalCentered="1"/>
  <pageMargins left="0.78740157480314965" right="0.78740157480314965" top="0.39370078740157483" bottom="0.39370078740157483" header="0.23622047244094491" footer="0.23622047244094491"/>
  <pageSetup paperSize="9" orientation="landscape" r:id="rId3"/>
  <headerFooter alignWithMargins="0">
    <oddFooter>&amp;C &amp;R_x000D_&amp;1#&amp;"Calibri"&amp;12&amp;KFF0000 INTERNAL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509"/>
  <sheetViews>
    <sheetView workbookViewId="0">
      <selection activeCell="C21" sqref="C21"/>
    </sheetView>
  </sheetViews>
  <sheetFormatPr defaultRowHeight="12.75" x14ac:dyDescent="0.2"/>
  <cols>
    <col min="1" max="1" width="3" bestFit="1" customWidth="1"/>
    <col min="2" max="2" width="3.5703125" bestFit="1" customWidth="1"/>
    <col min="3" max="3" width="2.85546875" style="106" bestFit="1" customWidth="1"/>
    <col min="4" max="4" width="8.85546875" customWidth="1"/>
    <col min="5" max="6" width="3" customWidth="1"/>
    <col min="8" max="8" width="12.42578125" style="106" customWidth="1"/>
    <col min="9" max="9" width="10.140625" bestFit="1" customWidth="1"/>
    <col min="10" max="10" width="6" style="36" bestFit="1" customWidth="1"/>
    <col min="11" max="11" width="15.5703125" bestFit="1" customWidth="1"/>
    <col min="12" max="12" width="1.7109375" style="65" customWidth="1"/>
    <col min="13" max="13" width="26.7109375" style="37" bestFit="1" customWidth="1"/>
    <col min="14" max="14" width="8.28515625" style="20" bestFit="1" customWidth="1"/>
    <col min="15" max="15" width="16.5703125" bestFit="1" customWidth="1"/>
    <col min="16" max="16" width="15.7109375" bestFit="1" customWidth="1"/>
    <col min="17" max="17" width="9.5703125" bestFit="1" customWidth="1"/>
    <col min="18" max="18" width="3.42578125" bestFit="1" customWidth="1"/>
    <col min="19" max="19" width="15.5703125" customWidth="1"/>
    <col min="20" max="20" width="31.28515625" bestFit="1" customWidth="1"/>
    <col min="21" max="21" width="3.28515625" customWidth="1"/>
    <col min="22" max="22" width="5.140625" bestFit="1" customWidth="1"/>
    <col min="23" max="23" width="3" customWidth="1"/>
    <col min="24" max="24" width="2.140625" customWidth="1"/>
    <col min="25" max="25" width="3.42578125" customWidth="1"/>
    <col min="26" max="26" width="2.140625" customWidth="1"/>
    <col min="27" max="27" width="3.42578125" bestFit="1" customWidth="1"/>
    <col min="28" max="28" width="5.5703125" customWidth="1"/>
    <col min="29" max="29" width="28.42578125" bestFit="1" customWidth="1"/>
    <col min="30" max="30" width="2.140625" customWidth="1"/>
    <col min="31" max="31" width="3.42578125" customWidth="1"/>
    <col min="32" max="32" width="2.140625" customWidth="1"/>
    <col min="33" max="33" width="38.28515625" bestFit="1" customWidth="1"/>
    <col min="34" max="34" width="3.28515625" bestFit="1" customWidth="1"/>
    <col min="35" max="35" width="5.140625" bestFit="1" customWidth="1"/>
    <col min="36" max="36" width="18.28515625" bestFit="1" customWidth="1"/>
    <col min="37" max="37" width="2.140625" customWidth="1"/>
    <col min="38" max="38" width="3.42578125" style="20" customWidth="1"/>
    <col min="39" max="39" width="2.140625" customWidth="1"/>
    <col min="40" max="40" width="3.42578125" bestFit="1" customWidth="1"/>
    <col min="41" max="41" width="5.5703125" customWidth="1"/>
    <col min="42" max="42" width="28.42578125" bestFit="1" customWidth="1"/>
    <col min="43" max="43" width="2.140625" customWidth="1"/>
    <col min="44" max="44" width="3.42578125" customWidth="1"/>
    <col min="45" max="45" width="2.140625" customWidth="1"/>
    <col min="46" max="46" width="51.140625" bestFit="1" customWidth="1"/>
    <col min="47" max="47" width="3.28515625" bestFit="1" customWidth="1"/>
    <col min="48" max="48" width="5.140625" bestFit="1" customWidth="1"/>
    <col min="49" max="49" width="18.28515625" bestFit="1" customWidth="1"/>
    <col min="50" max="50" width="2.140625" customWidth="1"/>
    <col min="51" max="51" width="3.42578125" customWidth="1"/>
    <col min="52" max="52" width="2.140625" customWidth="1"/>
    <col min="53" max="53" width="3.28515625" bestFit="1" customWidth="1"/>
    <col min="54" max="54" width="5.5703125" customWidth="1"/>
    <col min="55" max="55" width="28.42578125" bestFit="1" customWidth="1"/>
    <col min="56" max="56" width="2.140625" customWidth="1"/>
    <col min="57" max="57" width="3.42578125" customWidth="1"/>
    <col min="58" max="58" width="2.140625" customWidth="1"/>
    <col min="59" max="59" width="42.42578125" bestFit="1" customWidth="1"/>
    <col min="60" max="60" width="3.28515625" bestFit="1" customWidth="1"/>
    <col min="61" max="61" width="9.28515625" bestFit="1" customWidth="1"/>
    <col min="62" max="62" width="18.28515625" bestFit="1" customWidth="1"/>
    <col min="63" max="63" width="2.7109375" bestFit="1" customWidth="1"/>
    <col min="64" max="64" width="3" bestFit="1" customWidth="1"/>
    <col min="65" max="65" width="2.7109375" bestFit="1" customWidth="1"/>
    <col min="66" max="66" width="3.42578125" bestFit="1" customWidth="1"/>
    <col min="67" max="67" width="9.28515625" bestFit="1" customWidth="1"/>
    <col min="68" max="68" width="17.85546875" bestFit="1" customWidth="1"/>
    <col min="69" max="69" width="2.7109375" bestFit="1" customWidth="1"/>
    <col min="70" max="70" width="3" bestFit="1" customWidth="1"/>
    <col min="71" max="71" width="2.7109375" bestFit="1" customWidth="1"/>
    <col min="72" max="72" width="42.42578125" bestFit="1" customWidth="1"/>
  </cols>
  <sheetData>
    <row r="1" spans="1:72" ht="13.5" thickBot="1" x14ac:dyDescent="0.25">
      <c r="D1" t="s">
        <v>39</v>
      </c>
      <c r="M1" s="69">
        <v>1</v>
      </c>
      <c r="N1" s="70">
        <v>2</v>
      </c>
      <c r="O1" s="70">
        <v>3</v>
      </c>
      <c r="P1" s="70">
        <v>4</v>
      </c>
      <c r="Q1" s="70">
        <v>5</v>
      </c>
      <c r="R1" s="70">
        <v>6</v>
      </c>
      <c r="S1" s="70">
        <v>7</v>
      </c>
      <c r="T1" s="70">
        <v>8</v>
      </c>
      <c r="U1" s="88"/>
      <c r="V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</row>
    <row r="2" spans="1:72" x14ac:dyDescent="0.2">
      <c r="I2" s="217"/>
      <c r="J2" s="218"/>
      <c r="K2" s="219"/>
      <c r="M2" s="67"/>
      <c r="N2" s="68"/>
      <c r="O2" s="48"/>
      <c r="P2" s="42"/>
      <c r="Q2" s="28"/>
      <c r="R2" s="48"/>
      <c r="S2" s="28"/>
      <c r="T2" s="47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89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89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89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</row>
    <row r="3" spans="1:72" ht="13.5" thickBot="1" x14ac:dyDescent="0.25">
      <c r="A3">
        <v>0</v>
      </c>
      <c r="B3" t="s">
        <v>20</v>
      </c>
      <c r="C3" s="106" t="s">
        <v>4</v>
      </c>
      <c r="D3" s="5" t="s">
        <v>14</v>
      </c>
      <c r="E3" t="s">
        <v>0</v>
      </c>
      <c r="G3">
        <f>Invulblad!B5</f>
        <v>2025</v>
      </c>
      <c r="H3" s="106" t="s">
        <v>0</v>
      </c>
      <c r="I3" s="213" t="s">
        <v>32</v>
      </c>
      <c r="J3" s="214"/>
      <c r="K3" s="215"/>
      <c r="M3" s="56" t="s">
        <v>37</v>
      </c>
      <c r="N3" s="54" t="s">
        <v>38</v>
      </c>
      <c r="O3" s="55" t="s">
        <v>35</v>
      </c>
      <c r="P3" s="46"/>
      <c r="Q3" s="57"/>
      <c r="R3" s="55" t="s">
        <v>9</v>
      </c>
      <c r="S3" s="57"/>
      <c r="T3" s="90" t="s">
        <v>36</v>
      </c>
      <c r="U3" s="35"/>
      <c r="V3" s="35"/>
      <c r="W3" t="s">
        <v>0</v>
      </c>
      <c r="X3" s="216"/>
      <c r="Y3" s="216"/>
      <c r="Z3" s="216"/>
      <c r="AA3" s="27"/>
      <c r="AB3" s="35"/>
      <c r="AC3" s="35"/>
      <c r="AD3" s="216"/>
      <c r="AE3" s="216"/>
      <c r="AF3" s="216"/>
      <c r="AG3" s="35"/>
      <c r="AH3" s="35"/>
      <c r="AI3" s="35"/>
      <c r="AJ3" s="35"/>
      <c r="AK3" s="216"/>
      <c r="AL3" s="216"/>
      <c r="AM3" s="216"/>
      <c r="AN3" s="27"/>
      <c r="AO3" s="35"/>
      <c r="AP3" s="35"/>
      <c r="AQ3" s="216"/>
      <c r="AR3" s="216"/>
      <c r="AS3" s="216"/>
      <c r="AT3" s="35"/>
      <c r="AU3" s="35"/>
      <c r="AV3" s="35"/>
      <c r="AW3" s="35"/>
      <c r="AX3" s="216"/>
      <c r="AY3" s="216"/>
      <c r="AZ3" s="216"/>
      <c r="BA3" s="27"/>
      <c r="BB3" s="35"/>
      <c r="BC3" s="35"/>
      <c r="BD3" s="216"/>
      <c r="BE3" s="216"/>
      <c r="BF3" s="216"/>
      <c r="BG3" s="35"/>
      <c r="BH3" s="35"/>
      <c r="BI3" s="35"/>
      <c r="BJ3" s="35"/>
      <c r="BK3" s="216"/>
      <c r="BL3" s="216"/>
      <c r="BM3" s="216"/>
      <c r="BN3" s="27"/>
      <c r="BO3" s="35"/>
      <c r="BP3" s="35"/>
      <c r="BQ3" s="216"/>
      <c r="BR3" s="216"/>
      <c r="BS3" s="216"/>
      <c r="BT3" s="35"/>
    </row>
    <row r="4" spans="1:72" x14ac:dyDescent="0.2">
      <c r="A4">
        <v>1</v>
      </c>
      <c r="B4" t="s">
        <v>21</v>
      </c>
      <c r="C4" s="106" t="s">
        <v>4</v>
      </c>
      <c r="D4" s="5" t="s">
        <v>14</v>
      </c>
      <c r="E4" t="s">
        <v>0</v>
      </c>
      <c r="G4" s="1" t="s">
        <v>1</v>
      </c>
      <c r="H4" s="106" t="s">
        <v>0</v>
      </c>
      <c r="I4" s="38">
        <v>36639</v>
      </c>
      <c r="J4" s="39">
        <f>I4</f>
        <v>36639</v>
      </c>
      <c r="K4" s="40" t="s">
        <v>27</v>
      </c>
      <c r="M4" s="51">
        <f>G6</f>
        <v>45658</v>
      </c>
      <c r="N4" s="49">
        <f t="shared" ref="N4:N67" si="0">M4</f>
        <v>45658</v>
      </c>
      <c r="O4" s="48" t="s">
        <v>7</v>
      </c>
      <c r="P4" t="e">
        <f>VLOOKUP(N4,$J$4:$K$509,2,FALSE)</f>
        <v>#N/A</v>
      </c>
      <c r="Q4" t="b">
        <f>ISNA(P4)</f>
        <v>1</v>
      </c>
      <c r="R4" s="47" t="str">
        <f t="shared" ref="R4:R67" si="1">IF(S4="","",IF(O4="","", " + "))</f>
        <v/>
      </c>
      <c r="S4" t="str">
        <f>IF(Q4=TRUE,"",P4)</f>
        <v/>
      </c>
      <c r="T4" s="48" t="str">
        <f t="shared" ref="T4:T67" si="2">CONCATENATE(O4,R4,S4)</f>
        <v>Nieuwjaar</v>
      </c>
      <c r="V4" s="4"/>
      <c r="W4" t="s">
        <v>0</v>
      </c>
      <c r="X4" s="92"/>
      <c r="AI4" s="4"/>
      <c r="AK4" s="92"/>
      <c r="AT4" s="4"/>
      <c r="AV4" s="4"/>
      <c r="AX4" s="92"/>
      <c r="BD4" s="92"/>
      <c r="BG4" s="4"/>
      <c r="BI4" s="4"/>
      <c r="BK4" s="92"/>
      <c r="BQ4" s="92"/>
      <c r="BT4" s="4"/>
    </row>
    <row r="5" spans="1:72" x14ac:dyDescent="0.2">
      <c r="A5">
        <v>2</v>
      </c>
      <c r="B5" t="s">
        <v>22</v>
      </c>
      <c r="C5" s="106" t="s">
        <v>4</v>
      </c>
      <c r="D5" s="6" t="s">
        <v>14</v>
      </c>
      <c r="E5" t="s">
        <v>0</v>
      </c>
      <c r="G5" t="str">
        <f>CONCATENATE(G4,G3)</f>
        <v>1-1-2025</v>
      </c>
      <c r="H5" s="106" t="s">
        <v>0</v>
      </c>
      <c r="I5" s="41">
        <v>36640</v>
      </c>
      <c r="J5" s="4">
        <f t="shared" ref="J5:J68" si="3">I5</f>
        <v>36640</v>
      </c>
      <c r="K5" s="42" t="s">
        <v>28</v>
      </c>
      <c r="M5" s="51">
        <f>M4+1</f>
        <v>45659</v>
      </c>
      <c r="N5" s="49">
        <f t="shared" si="0"/>
        <v>45659</v>
      </c>
      <c r="O5" s="48"/>
      <c r="P5" t="e">
        <f t="shared" ref="P5:P68" si="4">VLOOKUP(N5,$J$4:$K$509,2,FALSE)</f>
        <v>#N/A</v>
      </c>
      <c r="Q5" t="b">
        <f t="shared" ref="Q5:Q68" si="5">ISNA(P5)</f>
        <v>1</v>
      </c>
      <c r="R5" s="48" t="str">
        <f t="shared" si="1"/>
        <v/>
      </c>
      <c r="S5" t="str">
        <f t="shared" ref="S5:S68" si="6">IF(Q5=TRUE,"",P5)</f>
        <v/>
      </c>
      <c r="T5" s="48" t="str">
        <f t="shared" si="2"/>
        <v/>
      </c>
      <c r="W5" t="s">
        <v>0</v>
      </c>
      <c r="X5" s="92"/>
      <c r="AK5" s="92"/>
      <c r="AT5" s="4"/>
      <c r="AX5" s="92"/>
      <c r="BD5" s="92"/>
      <c r="BG5" s="4"/>
      <c r="BK5" s="92"/>
      <c r="BQ5" s="92"/>
      <c r="BT5" s="4"/>
    </row>
    <row r="6" spans="1:72" x14ac:dyDescent="0.2">
      <c r="A6">
        <v>3</v>
      </c>
      <c r="B6" t="s">
        <v>23</v>
      </c>
      <c r="C6" s="106" t="s">
        <v>4</v>
      </c>
      <c r="D6" s="6" t="s">
        <v>14</v>
      </c>
      <c r="E6" t="s">
        <v>2</v>
      </c>
      <c r="G6">
        <f>DATEVALUE(G5)</f>
        <v>45658</v>
      </c>
      <c r="H6" s="106" t="s">
        <v>2</v>
      </c>
      <c r="I6" s="43">
        <v>36678</v>
      </c>
      <c r="J6" s="4">
        <f t="shared" si="3"/>
        <v>36678</v>
      </c>
      <c r="K6" s="42" t="s">
        <v>31</v>
      </c>
      <c r="M6" s="51">
        <f>M5+1</f>
        <v>45660</v>
      </c>
      <c r="N6" s="49">
        <f t="shared" si="0"/>
        <v>45660</v>
      </c>
      <c r="O6" s="48"/>
      <c r="P6" t="e">
        <f t="shared" si="4"/>
        <v>#N/A</v>
      </c>
      <c r="Q6" t="b">
        <f t="shared" si="5"/>
        <v>1</v>
      </c>
      <c r="R6" s="48" t="str">
        <f t="shared" si="1"/>
        <v/>
      </c>
      <c r="S6" t="str">
        <f t="shared" si="6"/>
        <v/>
      </c>
      <c r="T6" s="48" t="str">
        <f>CONCATENATE(O6,R6,S6)</f>
        <v/>
      </c>
      <c r="W6" t="s">
        <v>2</v>
      </c>
      <c r="X6" s="92"/>
      <c r="AK6" s="92"/>
      <c r="AT6" s="4"/>
      <c r="AX6" s="92"/>
      <c r="BD6" s="92"/>
      <c r="BG6" s="4"/>
      <c r="BK6" s="92"/>
      <c r="BQ6" s="92"/>
      <c r="BT6" s="4"/>
    </row>
    <row r="7" spans="1:72" x14ac:dyDescent="0.2">
      <c r="A7">
        <v>4</v>
      </c>
      <c r="B7" t="s">
        <v>24</v>
      </c>
      <c r="C7" s="106" t="s">
        <v>4</v>
      </c>
      <c r="D7" s="6" t="s">
        <v>14</v>
      </c>
      <c r="E7" t="s">
        <v>2</v>
      </c>
      <c r="H7" s="106" t="s">
        <v>2</v>
      </c>
      <c r="I7" s="43">
        <v>36688</v>
      </c>
      <c r="J7" s="4">
        <f t="shared" si="3"/>
        <v>36688</v>
      </c>
      <c r="K7" s="42" t="s">
        <v>29</v>
      </c>
      <c r="M7" s="51">
        <f t="shared" ref="M7:M61" si="7">M6+1</f>
        <v>45661</v>
      </c>
      <c r="N7" s="49">
        <f t="shared" si="0"/>
        <v>45661</v>
      </c>
      <c r="O7" s="48"/>
      <c r="P7" t="e">
        <f t="shared" si="4"/>
        <v>#N/A</v>
      </c>
      <c r="Q7" t="b">
        <f t="shared" si="5"/>
        <v>1</v>
      </c>
      <c r="R7" s="48" t="str">
        <f t="shared" si="1"/>
        <v/>
      </c>
      <c r="S7" t="str">
        <f t="shared" si="6"/>
        <v/>
      </c>
      <c r="T7" s="48" t="str">
        <f t="shared" si="2"/>
        <v/>
      </c>
      <c r="W7" t="s">
        <v>2</v>
      </c>
      <c r="X7" s="92"/>
      <c r="AK7" s="92"/>
      <c r="AT7" s="4"/>
      <c r="AX7" s="92"/>
      <c r="BD7" s="92"/>
      <c r="BG7" s="4"/>
      <c r="BK7" s="92"/>
      <c r="BQ7" s="92"/>
      <c r="BT7" s="4"/>
    </row>
    <row r="8" spans="1:72" x14ac:dyDescent="0.2">
      <c r="A8">
        <v>5</v>
      </c>
      <c r="B8" t="s">
        <v>25</v>
      </c>
      <c r="C8" s="106" t="s">
        <v>2</v>
      </c>
      <c r="D8" s="6" t="s">
        <v>15</v>
      </c>
      <c r="E8" t="s">
        <v>3</v>
      </c>
      <c r="H8" s="106" t="s">
        <v>3</v>
      </c>
      <c r="I8" s="43">
        <v>36689</v>
      </c>
      <c r="J8" s="4">
        <f t="shared" si="3"/>
        <v>36689</v>
      </c>
      <c r="K8" s="42" t="s">
        <v>30</v>
      </c>
      <c r="L8" s="66"/>
      <c r="M8" s="51">
        <f t="shared" si="7"/>
        <v>45662</v>
      </c>
      <c r="N8" s="49">
        <f t="shared" si="0"/>
        <v>45662</v>
      </c>
      <c r="O8" s="48"/>
      <c r="P8" t="e">
        <f t="shared" si="4"/>
        <v>#N/A</v>
      </c>
      <c r="Q8" t="b">
        <f t="shared" si="5"/>
        <v>1</v>
      </c>
      <c r="R8" s="48" t="str">
        <f t="shared" si="1"/>
        <v/>
      </c>
      <c r="S8" t="str">
        <f t="shared" si="6"/>
        <v/>
      </c>
      <c r="T8" s="48" t="str">
        <f t="shared" si="2"/>
        <v/>
      </c>
      <c r="W8" t="s">
        <v>3</v>
      </c>
      <c r="X8" s="92"/>
      <c r="AK8" s="92"/>
      <c r="AT8" s="4"/>
      <c r="AX8" s="92"/>
      <c r="BD8" s="92"/>
      <c r="BG8" s="4"/>
      <c r="BK8" s="92"/>
      <c r="BQ8" s="92"/>
      <c r="BT8" s="4"/>
    </row>
    <row r="9" spans="1:72" x14ac:dyDescent="0.2">
      <c r="A9">
        <v>6</v>
      </c>
      <c r="B9" t="s">
        <v>19</v>
      </c>
      <c r="C9" s="106" t="s">
        <v>2</v>
      </c>
      <c r="D9" s="6" t="s">
        <v>15</v>
      </c>
      <c r="E9" t="s">
        <v>3</v>
      </c>
      <c r="H9" s="106" t="s">
        <v>3</v>
      </c>
      <c r="I9" s="41">
        <v>36996</v>
      </c>
      <c r="J9" s="4">
        <f t="shared" si="3"/>
        <v>36996</v>
      </c>
      <c r="K9" s="42" t="s">
        <v>27</v>
      </c>
      <c r="M9" s="51">
        <f t="shared" si="7"/>
        <v>45663</v>
      </c>
      <c r="N9" s="49">
        <f t="shared" si="0"/>
        <v>45663</v>
      </c>
      <c r="O9" s="49"/>
      <c r="P9" t="e">
        <f t="shared" si="4"/>
        <v>#N/A</v>
      </c>
      <c r="Q9" t="b">
        <f t="shared" si="5"/>
        <v>1</v>
      </c>
      <c r="R9" s="48" t="str">
        <f t="shared" si="1"/>
        <v/>
      </c>
      <c r="S9" t="str">
        <f t="shared" si="6"/>
        <v/>
      </c>
      <c r="T9" s="48" t="str">
        <f t="shared" si="2"/>
        <v/>
      </c>
      <c r="W9" t="s">
        <v>3</v>
      </c>
      <c r="X9" s="92"/>
      <c r="AK9" s="92"/>
      <c r="AT9" s="4"/>
      <c r="AX9" s="92"/>
      <c r="BD9" s="92"/>
      <c r="BG9" s="4"/>
      <c r="BK9" s="92"/>
      <c r="BQ9" s="92"/>
      <c r="BT9" s="4"/>
    </row>
    <row r="10" spans="1:72" x14ac:dyDescent="0.2">
      <c r="A10">
        <v>7</v>
      </c>
      <c r="B10" t="s">
        <v>20</v>
      </c>
      <c r="C10" s="106" t="s">
        <v>0</v>
      </c>
      <c r="D10" s="22" t="s">
        <v>2</v>
      </c>
      <c r="E10" t="s">
        <v>3</v>
      </c>
      <c r="H10" s="106" t="s">
        <v>3</v>
      </c>
      <c r="I10" s="41">
        <v>36997</v>
      </c>
      <c r="J10" s="4">
        <f t="shared" si="3"/>
        <v>36997</v>
      </c>
      <c r="K10" s="42" t="s">
        <v>28</v>
      </c>
      <c r="M10" s="51">
        <f t="shared" si="7"/>
        <v>45664</v>
      </c>
      <c r="N10" s="49">
        <f t="shared" si="0"/>
        <v>45664</v>
      </c>
      <c r="O10" s="48"/>
      <c r="P10" t="e">
        <f t="shared" si="4"/>
        <v>#N/A</v>
      </c>
      <c r="Q10" t="b">
        <f t="shared" si="5"/>
        <v>1</v>
      </c>
      <c r="R10" s="48" t="str">
        <f t="shared" si="1"/>
        <v/>
      </c>
      <c r="S10" t="str">
        <f t="shared" si="6"/>
        <v/>
      </c>
      <c r="T10" s="48" t="str">
        <f t="shared" si="2"/>
        <v/>
      </c>
      <c r="W10" t="s">
        <v>3</v>
      </c>
      <c r="AT10" s="4"/>
      <c r="AX10" s="92"/>
      <c r="BD10" s="92"/>
      <c r="BG10" s="4"/>
      <c r="BK10" s="92"/>
      <c r="BQ10" s="92"/>
      <c r="BT10" s="4"/>
    </row>
    <row r="11" spans="1:72" ht="12.75" customHeight="1" x14ac:dyDescent="0.2">
      <c r="A11">
        <v>8</v>
      </c>
      <c r="B11" t="s">
        <v>21</v>
      </c>
      <c r="C11" s="106" t="s">
        <v>0</v>
      </c>
      <c r="D11" s="21" t="s">
        <v>2</v>
      </c>
      <c r="E11" t="s">
        <v>2</v>
      </c>
      <c r="H11" s="106" t="s">
        <v>2</v>
      </c>
      <c r="I11" s="43">
        <v>37035</v>
      </c>
      <c r="J11" s="4">
        <f t="shared" si="3"/>
        <v>37035</v>
      </c>
      <c r="K11" s="42" t="s">
        <v>31</v>
      </c>
      <c r="M11" s="51">
        <f t="shared" si="7"/>
        <v>45665</v>
      </c>
      <c r="N11" s="49">
        <f t="shared" si="0"/>
        <v>45665</v>
      </c>
      <c r="O11" s="48"/>
      <c r="P11" t="e">
        <f t="shared" si="4"/>
        <v>#N/A</v>
      </c>
      <c r="Q11" t="b">
        <f t="shared" si="5"/>
        <v>1</v>
      </c>
      <c r="R11" s="48" t="str">
        <f t="shared" si="1"/>
        <v/>
      </c>
      <c r="S11" t="str">
        <f t="shared" si="6"/>
        <v/>
      </c>
      <c r="T11" s="48" t="str">
        <f t="shared" si="2"/>
        <v/>
      </c>
      <c r="W11" t="s">
        <v>2</v>
      </c>
      <c r="AT11" s="4"/>
      <c r="AX11" s="92"/>
      <c r="BD11" s="92"/>
      <c r="BG11" s="4"/>
      <c r="BK11" s="92"/>
      <c r="BQ11" s="92"/>
      <c r="BT11" s="4"/>
    </row>
    <row r="12" spans="1:72" x14ac:dyDescent="0.2">
      <c r="A12">
        <v>9</v>
      </c>
      <c r="B12" t="s">
        <v>22</v>
      </c>
      <c r="C12" s="106" t="s">
        <v>0</v>
      </c>
      <c r="D12" t="s">
        <v>2</v>
      </c>
      <c r="E12" t="s">
        <v>2</v>
      </c>
      <c r="H12" s="106" t="s">
        <v>2</v>
      </c>
      <c r="I12" s="43">
        <v>37045</v>
      </c>
      <c r="J12" s="4">
        <f t="shared" si="3"/>
        <v>37045</v>
      </c>
      <c r="K12" s="42" t="s">
        <v>29</v>
      </c>
      <c r="M12" s="51">
        <f t="shared" si="7"/>
        <v>45666</v>
      </c>
      <c r="N12" s="49">
        <f t="shared" si="0"/>
        <v>45666</v>
      </c>
      <c r="O12" s="48"/>
      <c r="P12" t="e">
        <f t="shared" si="4"/>
        <v>#N/A</v>
      </c>
      <c r="Q12" t="b">
        <f t="shared" si="5"/>
        <v>1</v>
      </c>
      <c r="R12" s="48" t="str">
        <f t="shared" si="1"/>
        <v/>
      </c>
      <c r="S12" t="str">
        <f t="shared" si="6"/>
        <v/>
      </c>
      <c r="T12" s="48" t="str">
        <f t="shared" si="2"/>
        <v/>
      </c>
      <c r="W12" t="s">
        <v>2</v>
      </c>
      <c r="AT12" s="4"/>
      <c r="AX12" s="92"/>
      <c r="BD12" s="92"/>
      <c r="BG12" s="4"/>
      <c r="BK12" s="92"/>
      <c r="BQ12" s="92"/>
      <c r="BT12" s="4"/>
    </row>
    <row r="13" spans="1:72" x14ac:dyDescent="0.2">
      <c r="A13">
        <v>10</v>
      </c>
      <c r="B13" t="s">
        <v>23</v>
      </c>
      <c r="C13" s="106" t="s">
        <v>0</v>
      </c>
      <c r="D13" s="23" t="s">
        <v>26</v>
      </c>
      <c r="E13" t="s">
        <v>2</v>
      </c>
      <c r="H13" s="106" t="s">
        <v>2</v>
      </c>
      <c r="I13" s="43">
        <v>37046</v>
      </c>
      <c r="J13" s="4">
        <f t="shared" si="3"/>
        <v>37046</v>
      </c>
      <c r="K13" s="42" t="s">
        <v>30</v>
      </c>
      <c r="M13" s="51">
        <f t="shared" si="7"/>
        <v>45667</v>
      </c>
      <c r="N13" s="49">
        <f t="shared" si="0"/>
        <v>45667</v>
      </c>
      <c r="O13" s="48"/>
      <c r="P13" t="e">
        <f t="shared" si="4"/>
        <v>#N/A</v>
      </c>
      <c r="Q13" t="b">
        <f t="shared" si="5"/>
        <v>1</v>
      </c>
      <c r="R13" s="48" t="str">
        <f t="shared" si="1"/>
        <v/>
      </c>
      <c r="S13" t="str">
        <f t="shared" si="6"/>
        <v/>
      </c>
      <c r="T13" s="48" t="str">
        <f t="shared" si="2"/>
        <v/>
      </c>
      <c r="W13" t="s">
        <v>2</v>
      </c>
      <c r="AT13" s="4"/>
      <c r="AX13" s="92"/>
      <c r="BD13" s="92"/>
      <c r="BG13" s="4"/>
      <c r="BK13" s="92"/>
      <c r="BQ13" s="92"/>
      <c r="BT13" s="4"/>
    </row>
    <row r="14" spans="1:72" x14ac:dyDescent="0.2">
      <c r="A14">
        <v>11</v>
      </c>
      <c r="B14" t="s">
        <v>24</v>
      </c>
      <c r="C14" s="106" t="s">
        <v>0</v>
      </c>
      <c r="D14" s="23" t="s">
        <v>26</v>
      </c>
      <c r="E14" t="s">
        <v>4</v>
      </c>
      <c r="H14" s="106" t="s">
        <v>4</v>
      </c>
      <c r="I14" s="41">
        <v>37346</v>
      </c>
      <c r="J14" s="4">
        <f t="shared" si="3"/>
        <v>37346</v>
      </c>
      <c r="K14" s="42" t="s">
        <v>27</v>
      </c>
      <c r="M14" s="51">
        <f t="shared" si="7"/>
        <v>45668</v>
      </c>
      <c r="N14" s="49">
        <f t="shared" si="0"/>
        <v>45668</v>
      </c>
      <c r="O14" s="48"/>
      <c r="P14" t="e">
        <f t="shared" si="4"/>
        <v>#N/A</v>
      </c>
      <c r="Q14" t="b">
        <f t="shared" si="5"/>
        <v>1</v>
      </c>
      <c r="R14" s="48" t="str">
        <f t="shared" si="1"/>
        <v/>
      </c>
      <c r="S14" t="str">
        <f t="shared" si="6"/>
        <v/>
      </c>
      <c r="T14" s="48" t="str">
        <f t="shared" si="2"/>
        <v/>
      </c>
      <c r="W14" t="s">
        <v>4</v>
      </c>
      <c r="AT14" s="4"/>
      <c r="AX14" s="92"/>
      <c r="BD14" s="92"/>
      <c r="BG14" s="4"/>
      <c r="BK14" s="92"/>
      <c r="BQ14" s="92"/>
      <c r="BT14" s="4"/>
    </row>
    <row r="15" spans="1:72" x14ac:dyDescent="0.2">
      <c r="A15">
        <v>12</v>
      </c>
      <c r="B15" t="s">
        <v>25</v>
      </c>
      <c r="C15" s="106" t="s">
        <v>2</v>
      </c>
      <c r="D15" t="s">
        <v>2</v>
      </c>
      <c r="E15" t="s">
        <v>4</v>
      </c>
      <c r="H15" s="106" t="s">
        <v>4</v>
      </c>
      <c r="I15" s="41">
        <v>37347</v>
      </c>
      <c r="J15" s="4">
        <f t="shared" si="3"/>
        <v>37347</v>
      </c>
      <c r="K15" s="42" t="s">
        <v>28</v>
      </c>
      <c r="M15" s="51">
        <f t="shared" si="7"/>
        <v>45669</v>
      </c>
      <c r="N15" s="49">
        <f t="shared" si="0"/>
        <v>45669</v>
      </c>
      <c r="O15" s="48"/>
      <c r="P15" t="e">
        <f t="shared" si="4"/>
        <v>#N/A</v>
      </c>
      <c r="Q15" t="b">
        <f t="shared" si="5"/>
        <v>1</v>
      </c>
      <c r="R15" s="48" t="str">
        <f t="shared" si="1"/>
        <v/>
      </c>
      <c r="S15" t="str">
        <f t="shared" si="6"/>
        <v/>
      </c>
      <c r="T15" s="48" t="str">
        <f t="shared" si="2"/>
        <v/>
      </c>
      <c r="W15" t="s">
        <v>4</v>
      </c>
      <c r="AT15" s="4"/>
      <c r="AX15" s="92"/>
      <c r="BD15" s="92"/>
      <c r="BG15" s="4"/>
      <c r="BK15" s="92"/>
      <c r="BQ15" s="92"/>
      <c r="BT15" s="4"/>
    </row>
    <row r="16" spans="1:72" x14ac:dyDescent="0.2">
      <c r="A16">
        <v>13</v>
      </c>
      <c r="B16" t="s">
        <v>19</v>
      </c>
      <c r="C16" s="106" t="s">
        <v>2</v>
      </c>
      <c r="D16" t="s">
        <v>2</v>
      </c>
      <c r="E16" t="s">
        <v>4</v>
      </c>
      <c r="H16" s="106" t="s">
        <v>4</v>
      </c>
      <c r="I16" s="43">
        <v>37385</v>
      </c>
      <c r="J16" s="4">
        <f t="shared" si="3"/>
        <v>37385</v>
      </c>
      <c r="K16" s="42" t="s">
        <v>31</v>
      </c>
      <c r="M16" s="51">
        <f t="shared" si="7"/>
        <v>45670</v>
      </c>
      <c r="N16" s="49">
        <f t="shared" si="0"/>
        <v>45670</v>
      </c>
      <c r="O16" s="48"/>
      <c r="P16" t="e">
        <f t="shared" si="4"/>
        <v>#N/A</v>
      </c>
      <c r="Q16" t="b">
        <f t="shared" si="5"/>
        <v>1</v>
      </c>
      <c r="R16" s="48" t="str">
        <f t="shared" si="1"/>
        <v/>
      </c>
      <c r="S16" t="str">
        <f t="shared" si="6"/>
        <v/>
      </c>
      <c r="T16" s="48" t="str">
        <f t="shared" si="2"/>
        <v/>
      </c>
      <c r="W16" t="s">
        <v>4</v>
      </c>
      <c r="AT16" s="4"/>
      <c r="AX16" s="92"/>
      <c r="BD16" s="92"/>
      <c r="BG16" s="4"/>
      <c r="BK16" s="92"/>
      <c r="BQ16" s="92"/>
      <c r="BT16" s="4"/>
    </row>
    <row r="17" spans="1:72" x14ac:dyDescent="0.2">
      <c r="A17">
        <v>14</v>
      </c>
      <c r="B17" t="s">
        <v>20</v>
      </c>
      <c r="C17" s="106" t="s">
        <v>3</v>
      </c>
      <c r="D17" s="6" t="s">
        <v>16</v>
      </c>
      <c r="E17" t="s">
        <v>17</v>
      </c>
      <c r="H17" s="106" t="s">
        <v>2</v>
      </c>
      <c r="I17" s="43">
        <v>37395</v>
      </c>
      <c r="J17" s="4">
        <f t="shared" si="3"/>
        <v>37395</v>
      </c>
      <c r="K17" s="42" t="s">
        <v>29</v>
      </c>
      <c r="M17" s="51">
        <f t="shared" si="7"/>
        <v>45671</v>
      </c>
      <c r="N17" s="49">
        <f t="shared" si="0"/>
        <v>45671</v>
      </c>
      <c r="O17" s="48"/>
      <c r="P17" t="e">
        <f t="shared" si="4"/>
        <v>#N/A</v>
      </c>
      <c r="Q17" t="b">
        <f t="shared" si="5"/>
        <v>1</v>
      </c>
      <c r="R17" s="48" t="str">
        <f t="shared" si="1"/>
        <v/>
      </c>
      <c r="S17" t="str">
        <f t="shared" si="6"/>
        <v/>
      </c>
      <c r="T17" s="48" t="str">
        <f t="shared" si="2"/>
        <v/>
      </c>
      <c r="W17" t="s">
        <v>17</v>
      </c>
      <c r="AT17" s="4"/>
      <c r="AX17" s="92"/>
      <c r="BD17" s="92"/>
      <c r="BG17" s="4"/>
      <c r="BK17" s="92"/>
      <c r="BQ17" s="92"/>
      <c r="BT17" s="4"/>
    </row>
    <row r="18" spans="1:72" x14ac:dyDescent="0.2">
      <c r="A18">
        <v>15</v>
      </c>
      <c r="B18" t="s">
        <v>21</v>
      </c>
      <c r="C18" s="106" t="s">
        <v>3</v>
      </c>
      <c r="D18" s="6" t="s">
        <v>16</v>
      </c>
      <c r="E18" t="s">
        <v>2</v>
      </c>
      <c r="H18" s="106" t="s">
        <v>2</v>
      </c>
      <c r="I18" s="43">
        <v>37396</v>
      </c>
      <c r="J18" s="4">
        <f t="shared" si="3"/>
        <v>37396</v>
      </c>
      <c r="K18" s="42" t="s">
        <v>30</v>
      </c>
      <c r="M18" s="51">
        <f t="shared" si="7"/>
        <v>45672</v>
      </c>
      <c r="N18" s="49">
        <f t="shared" si="0"/>
        <v>45672</v>
      </c>
      <c r="O18" s="48"/>
      <c r="P18" t="e">
        <f t="shared" si="4"/>
        <v>#N/A</v>
      </c>
      <c r="Q18" t="b">
        <f t="shared" si="5"/>
        <v>1</v>
      </c>
      <c r="R18" s="48" t="str">
        <f t="shared" si="1"/>
        <v/>
      </c>
      <c r="S18" t="str">
        <f t="shared" si="6"/>
        <v/>
      </c>
      <c r="T18" s="48" t="str">
        <f t="shared" si="2"/>
        <v/>
      </c>
      <c r="W18" t="s">
        <v>2</v>
      </c>
      <c r="AT18" s="4"/>
      <c r="AX18" s="92"/>
      <c r="BD18" s="92"/>
      <c r="BG18" s="4"/>
      <c r="BK18" s="92"/>
      <c r="BQ18" s="92"/>
      <c r="BT18" s="4"/>
    </row>
    <row r="19" spans="1:72" x14ac:dyDescent="0.2">
      <c r="A19">
        <v>16</v>
      </c>
      <c r="B19" t="s">
        <v>22</v>
      </c>
      <c r="C19" s="106" t="s">
        <v>3</v>
      </c>
      <c r="D19" s="6" t="s">
        <v>16</v>
      </c>
      <c r="E19" t="s">
        <v>2</v>
      </c>
      <c r="H19" s="106" t="s">
        <v>2</v>
      </c>
      <c r="I19" s="41">
        <v>37731</v>
      </c>
      <c r="J19" s="4">
        <f t="shared" si="3"/>
        <v>37731</v>
      </c>
      <c r="K19" s="42" t="s">
        <v>27</v>
      </c>
      <c r="M19" s="51">
        <f t="shared" si="7"/>
        <v>45673</v>
      </c>
      <c r="N19" s="49">
        <f t="shared" si="0"/>
        <v>45673</v>
      </c>
      <c r="O19" s="48"/>
      <c r="P19" t="e">
        <f t="shared" si="4"/>
        <v>#N/A</v>
      </c>
      <c r="Q19" t="b">
        <f t="shared" si="5"/>
        <v>1</v>
      </c>
      <c r="R19" s="48" t="str">
        <f t="shared" si="1"/>
        <v/>
      </c>
      <c r="S19" t="str">
        <f t="shared" si="6"/>
        <v/>
      </c>
      <c r="T19" s="48" t="str">
        <f t="shared" si="2"/>
        <v/>
      </c>
      <c r="W19" t="s">
        <v>2</v>
      </c>
      <c r="AT19" s="4"/>
      <c r="AX19" s="92"/>
      <c r="BD19" s="92"/>
      <c r="BG19" s="4"/>
      <c r="BK19" s="92"/>
      <c r="BQ19" s="92"/>
      <c r="BT19" s="4"/>
    </row>
    <row r="20" spans="1:72" x14ac:dyDescent="0.2">
      <c r="A20">
        <v>17</v>
      </c>
      <c r="B20" t="s">
        <v>23</v>
      </c>
      <c r="C20" s="106" t="s">
        <v>3</v>
      </c>
      <c r="D20" s="6" t="s">
        <v>16</v>
      </c>
      <c r="E20" t="s">
        <v>0</v>
      </c>
      <c r="H20" s="106" t="s">
        <v>0</v>
      </c>
      <c r="I20" s="41">
        <v>37732</v>
      </c>
      <c r="J20" s="4">
        <f t="shared" si="3"/>
        <v>37732</v>
      </c>
      <c r="K20" s="42" t="s">
        <v>28</v>
      </c>
      <c r="M20" s="51">
        <f t="shared" si="7"/>
        <v>45674</v>
      </c>
      <c r="N20" s="49">
        <f t="shared" si="0"/>
        <v>45674</v>
      </c>
      <c r="O20" s="48"/>
      <c r="P20" t="e">
        <f t="shared" si="4"/>
        <v>#N/A</v>
      </c>
      <c r="Q20" t="b">
        <f t="shared" si="5"/>
        <v>1</v>
      </c>
      <c r="R20" s="48" t="str">
        <f t="shared" si="1"/>
        <v/>
      </c>
      <c r="S20" t="str">
        <f t="shared" si="6"/>
        <v/>
      </c>
      <c r="T20" s="48" t="str">
        <f t="shared" si="2"/>
        <v/>
      </c>
      <c r="W20" t="s">
        <v>0</v>
      </c>
      <c r="AT20" s="4"/>
      <c r="AX20" s="92"/>
      <c r="BD20" s="92"/>
      <c r="BG20" s="4"/>
      <c r="BK20" s="92"/>
      <c r="BQ20" s="92"/>
      <c r="BT20" s="4"/>
    </row>
    <row r="21" spans="1:72" x14ac:dyDescent="0.2">
      <c r="A21">
        <v>18</v>
      </c>
      <c r="B21" t="s">
        <v>24</v>
      </c>
      <c r="C21" s="106" t="s">
        <v>3</v>
      </c>
      <c r="D21" s="6" t="s">
        <v>16</v>
      </c>
      <c r="E21" t="s">
        <v>0</v>
      </c>
      <c r="H21" s="106" t="s">
        <v>0</v>
      </c>
      <c r="I21" s="43">
        <v>37770</v>
      </c>
      <c r="J21" s="4">
        <f t="shared" si="3"/>
        <v>37770</v>
      </c>
      <c r="K21" s="42" t="s">
        <v>31</v>
      </c>
      <c r="M21" s="51">
        <f t="shared" si="7"/>
        <v>45675</v>
      </c>
      <c r="N21" s="49">
        <f t="shared" si="0"/>
        <v>45675</v>
      </c>
      <c r="O21" s="48"/>
      <c r="P21" t="e">
        <f t="shared" si="4"/>
        <v>#N/A</v>
      </c>
      <c r="Q21" t="b">
        <f t="shared" si="5"/>
        <v>1</v>
      </c>
      <c r="R21" s="48" t="str">
        <f t="shared" si="1"/>
        <v/>
      </c>
      <c r="S21" t="str">
        <f t="shared" si="6"/>
        <v/>
      </c>
      <c r="T21" s="48" t="str">
        <f t="shared" si="2"/>
        <v/>
      </c>
      <c r="W21" t="s">
        <v>0</v>
      </c>
      <c r="AT21" s="4"/>
      <c r="AX21" s="92"/>
      <c r="BD21" s="92"/>
      <c r="BG21" s="4"/>
      <c r="BK21" s="92"/>
      <c r="BQ21" s="92"/>
      <c r="BT21" s="4"/>
    </row>
    <row r="22" spans="1:72" x14ac:dyDescent="0.2">
      <c r="A22">
        <v>19</v>
      </c>
      <c r="B22" t="s">
        <v>25</v>
      </c>
      <c r="C22" s="106" t="s">
        <v>2</v>
      </c>
      <c r="D22" t="s">
        <v>2</v>
      </c>
      <c r="E22" t="s">
        <v>0</v>
      </c>
      <c r="H22" s="106" t="s">
        <v>0</v>
      </c>
      <c r="I22" s="43">
        <v>37780</v>
      </c>
      <c r="J22" s="4">
        <f t="shared" si="3"/>
        <v>37780</v>
      </c>
      <c r="K22" s="42" t="s">
        <v>29</v>
      </c>
      <c r="M22" s="51">
        <f t="shared" si="7"/>
        <v>45676</v>
      </c>
      <c r="N22" s="49">
        <f t="shared" si="0"/>
        <v>45676</v>
      </c>
      <c r="O22" s="48"/>
      <c r="P22" t="e">
        <f t="shared" si="4"/>
        <v>#N/A</v>
      </c>
      <c r="Q22" t="b">
        <f t="shared" si="5"/>
        <v>1</v>
      </c>
      <c r="R22" s="48" t="str">
        <f t="shared" si="1"/>
        <v/>
      </c>
      <c r="S22" t="str">
        <f t="shared" si="6"/>
        <v/>
      </c>
      <c r="T22" s="48" t="str">
        <f t="shared" si="2"/>
        <v/>
      </c>
      <c r="W22" t="s">
        <v>0</v>
      </c>
      <c r="AT22" s="4"/>
      <c r="AX22" s="92"/>
      <c r="BD22" s="92"/>
      <c r="BG22" s="4"/>
      <c r="BK22" s="92"/>
      <c r="BQ22" s="92"/>
      <c r="BT22" s="4"/>
    </row>
    <row r="23" spans="1:72" x14ac:dyDescent="0.2">
      <c r="A23">
        <v>20</v>
      </c>
      <c r="B23" t="s">
        <v>19</v>
      </c>
      <c r="C23" s="106" t="s">
        <v>2</v>
      </c>
      <c r="D23" t="s">
        <v>2</v>
      </c>
      <c r="E23" t="s">
        <v>2</v>
      </c>
      <c r="H23" s="106" t="s">
        <v>2</v>
      </c>
      <c r="I23" s="43">
        <v>37781</v>
      </c>
      <c r="J23" s="4">
        <f t="shared" si="3"/>
        <v>37781</v>
      </c>
      <c r="K23" s="42" t="s">
        <v>30</v>
      </c>
      <c r="M23" s="51">
        <f t="shared" si="7"/>
        <v>45677</v>
      </c>
      <c r="N23" s="49">
        <f t="shared" si="0"/>
        <v>45677</v>
      </c>
      <c r="O23" s="48"/>
      <c r="P23" t="e">
        <f t="shared" si="4"/>
        <v>#N/A</v>
      </c>
      <c r="Q23" t="b">
        <f t="shared" si="5"/>
        <v>1</v>
      </c>
      <c r="R23" s="48" t="str">
        <f t="shared" si="1"/>
        <v/>
      </c>
      <c r="S23" t="str">
        <f t="shared" si="6"/>
        <v/>
      </c>
      <c r="T23" s="48" t="str">
        <f t="shared" si="2"/>
        <v/>
      </c>
      <c r="W23" t="s">
        <v>2</v>
      </c>
      <c r="AT23" s="4"/>
      <c r="AX23" s="92"/>
      <c r="BD23" s="92"/>
      <c r="BG23" s="4"/>
      <c r="BK23" s="92"/>
      <c r="BQ23" s="92"/>
      <c r="BT23" s="4"/>
    </row>
    <row r="24" spans="1:72" x14ac:dyDescent="0.2">
      <c r="A24">
        <v>21</v>
      </c>
      <c r="B24" t="s">
        <v>20</v>
      </c>
      <c r="D24" s="7" t="s">
        <v>18</v>
      </c>
      <c r="E24" t="s">
        <v>2</v>
      </c>
      <c r="H24" s="106" t="s">
        <v>2</v>
      </c>
      <c r="I24" s="41">
        <v>38088</v>
      </c>
      <c r="J24" s="4">
        <f t="shared" si="3"/>
        <v>38088</v>
      </c>
      <c r="K24" s="42" t="s">
        <v>27</v>
      </c>
      <c r="M24" s="51">
        <f t="shared" si="7"/>
        <v>45678</v>
      </c>
      <c r="N24" s="49">
        <f t="shared" si="0"/>
        <v>45678</v>
      </c>
      <c r="O24" s="48"/>
      <c r="P24" t="e">
        <f t="shared" si="4"/>
        <v>#N/A</v>
      </c>
      <c r="Q24" t="b">
        <f t="shared" si="5"/>
        <v>1</v>
      </c>
      <c r="R24" s="48" t="str">
        <f t="shared" si="1"/>
        <v/>
      </c>
      <c r="S24" t="str">
        <f t="shared" si="6"/>
        <v/>
      </c>
      <c r="T24" s="48" t="str">
        <f t="shared" si="2"/>
        <v/>
      </c>
      <c r="W24" t="s">
        <v>2</v>
      </c>
      <c r="AT24" s="4"/>
      <c r="AX24" s="92"/>
      <c r="BD24" s="92"/>
      <c r="BG24" s="4"/>
      <c r="BK24" s="92"/>
      <c r="BQ24" s="92"/>
      <c r="BT24" s="4"/>
    </row>
    <row r="25" spans="1:72" x14ac:dyDescent="0.2">
      <c r="A25">
        <v>22</v>
      </c>
      <c r="B25" t="s">
        <v>21</v>
      </c>
      <c r="D25" s="7" t="s">
        <v>18</v>
      </c>
      <c r="E25" t="s">
        <v>3</v>
      </c>
      <c r="H25" s="106" t="s">
        <v>3</v>
      </c>
      <c r="I25" s="41">
        <v>38089</v>
      </c>
      <c r="J25" s="4">
        <f t="shared" si="3"/>
        <v>38089</v>
      </c>
      <c r="K25" s="42" t="s">
        <v>28</v>
      </c>
      <c r="M25" s="51">
        <f t="shared" si="7"/>
        <v>45679</v>
      </c>
      <c r="N25" s="49">
        <f t="shared" si="0"/>
        <v>45679</v>
      </c>
      <c r="O25" s="48"/>
      <c r="P25" t="e">
        <f t="shared" si="4"/>
        <v>#N/A</v>
      </c>
      <c r="Q25" t="b">
        <f t="shared" si="5"/>
        <v>1</v>
      </c>
      <c r="R25" s="48" t="str">
        <f t="shared" si="1"/>
        <v/>
      </c>
      <c r="S25" t="str">
        <f t="shared" si="6"/>
        <v/>
      </c>
      <c r="T25" s="48" t="str">
        <f t="shared" si="2"/>
        <v/>
      </c>
      <c r="W25" t="s">
        <v>3</v>
      </c>
      <c r="AT25" s="4"/>
      <c r="AX25" s="92"/>
      <c r="BD25" s="92"/>
      <c r="BG25" s="4"/>
      <c r="BK25" s="92"/>
      <c r="BQ25" s="92"/>
      <c r="BT25" s="4"/>
    </row>
    <row r="26" spans="1:72" x14ac:dyDescent="0.2">
      <c r="A26">
        <v>23</v>
      </c>
      <c r="B26" t="s">
        <v>22</v>
      </c>
      <c r="D26" s="7" t="s">
        <v>18</v>
      </c>
      <c r="E26" t="s">
        <v>3</v>
      </c>
      <c r="H26" s="106" t="s">
        <v>3</v>
      </c>
      <c r="I26" s="43">
        <v>38127</v>
      </c>
      <c r="J26" s="4">
        <f t="shared" si="3"/>
        <v>38127</v>
      </c>
      <c r="K26" s="42" t="s">
        <v>31</v>
      </c>
      <c r="M26" s="51">
        <f t="shared" si="7"/>
        <v>45680</v>
      </c>
      <c r="N26" s="49">
        <f t="shared" si="0"/>
        <v>45680</v>
      </c>
      <c r="O26" s="48"/>
      <c r="P26" t="e">
        <f t="shared" si="4"/>
        <v>#N/A</v>
      </c>
      <c r="Q26" t="b">
        <f t="shared" si="5"/>
        <v>1</v>
      </c>
      <c r="R26" s="48" t="str">
        <f t="shared" si="1"/>
        <v/>
      </c>
      <c r="S26" t="str">
        <f t="shared" si="6"/>
        <v/>
      </c>
      <c r="T26" s="48" t="str">
        <f t="shared" si="2"/>
        <v/>
      </c>
      <c r="W26" t="s">
        <v>3</v>
      </c>
      <c r="AT26" s="4"/>
      <c r="AX26" s="92"/>
      <c r="BD26" s="92"/>
      <c r="BG26" s="4"/>
      <c r="BK26" s="92"/>
      <c r="BQ26" s="92"/>
      <c r="BT26" s="4"/>
    </row>
    <row r="27" spans="1:72" x14ac:dyDescent="0.2">
      <c r="A27">
        <v>24</v>
      </c>
      <c r="B27" t="s">
        <v>23</v>
      </c>
      <c r="D27" s="7" t="s">
        <v>18</v>
      </c>
      <c r="E27" t="s">
        <v>3</v>
      </c>
      <c r="H27" s="106" t="s">
        <v>3</v>
      </c>
      <c r="I27" s="43">
        <v>38137</v>
      </c>
      <c r="J27" s="4">
        <f t="shared" si="3"/>
        <v>38137</v>
      </c>
      <c r="K27" s="42" t="s">
        <v>29</v>
      </c>
      <c r="M27" s="51">
        <f t="shared" si="7"/>
        <v>45681</v>
      </c>
      <c r="N27" s="49">
        <f t="shared" si="0"/>
        <v>45681</v>
      </c>
      <c r="O27" s="48"/>
      <c r="P27" t="e">
        <f t="shared" si="4"/>
        <v>#N/A</v>
      </c>
      <c r="Q27" t="b">
        <f t="shared" si="5"/>
        <v>1</v>
      </c>
      <c r="R27" s="48" t="str">
        <f t="shared" si="1"/>
        <v/>
      </c>
      <c r="S27" t="str">
        <f t="shared" si="6"/>
        <v/>
      </c>
      <c r="T27" s="48" t="str">
        <f t="shared" si="2"/>
        <v/>
      </c>
      <c r="W27" t="s">
        <v>3</v>
      </c>
      <c r="AT27" s="4"/>
      <c r="AX27" s="92"/>
      <c r="BD27" s="92"/>
      <c r="BG27" s="4"/>
      <c r="BK27" s="92"/>
      <c r="BQ27" s="92"/>
      <c r="BT27" s="4"/>
    </row>
    <row r="28" spans="1:72" x14ac:dyDescent="0.2">
      <c r="A28">
        <v>25</v>
      </c>
      <c r="B28" t="s">
        <v>24</v>
      </c>
      <c r="D28" s="7" t="s">
        <v>18</v>
      </c>
      <c r="E28" t="s">
        <v>3</v>
      </c>
      <c r="H28" s="106" t="s">
        <v>3</v>
      </c>
      <c r="I28" s="43">
        <v>38138</v>
      </c>
      <c r="J28" s="4">
        <f t="shared" si="3"/>
        <v>38138</v>
      </c>
      <c r="K28" s="42" t="s">
        <v>30</v>
      </c>
      <c r="M28" s="51">
        <f>M27+1</f>
        <v>45682</v>
      </c>
      <c r="N28" s="49">
        <f t="shared" si="0"/>
        <v>45682</v>
      </c>
      <c r="O28" s="48"/>
      <c r="P28" t="e">
        <f t="shared" si="4"/>
        <v>#N/A</v>
      </c>
      <c r="Q28" t="b">
        <f t="shared" si="5"/>
        <v>1</v>
      </c>
      <c r="R28" s="48" t="str">
        <f t="shared" si="1"/>
        <v/>
      </c>
      <c r="S28" t="str">
        <f t="shared" si="6"/>
        <v/>
      </c>
      <c r="T28" s="48" t="str">
        <f t="shared" si="2"/>
        <v/>
      </c>
      <c r="W28" t="s">
        <v>3</v>
      </c>
      <c r="AT28" s="4"/>
      <c r="AX28" s="92"/>
      <c r="BD28" s="92"/>
      <c r="BG28" s="4"/>
      <c r="BK28" s="92"/>
      <c r="BQ28" s="92"/>
      <c r="BT28" s="4"/>
    </row>
    <row r="29" spans="1:72" ht="15" x14ac:dyDescent="0.2">
      <c r="A29">
        <v>26</v>
      </c>
      <c r="B29" t="s">
        <v>25</v>
      </c>
      <c r="D29" t="s">
        <v>2</v>
      </c>
      <c r="E29" t="s">
        <v>2</v>
      </c>
      <c r="H29" s="107" t="s">
        <v>2</v>
      </c>
      <c r="I29" s="41">
        <v>38438</v>
      </c>
      <c r="J29" s="4">
        <f t="shared" si="3"/>
        <v>38438</v>
      </c>
      <c r="K29" s="42" t="s">
        <v>27</v>
      </c>
      <c r="M29" s="51">
        <f t="shared" si="7"/>
        <v>45683</v>
      </c>
      <c r="N29" s="49">
        <f t="shared" si="0"/>
        <v>45683</v>
      </c>
      <c r="O29" s="48"/>
      <c r="P29" t="e">
        <f t="shared" si="4"/>
        <v>#N/A</v>
      </c>
      <c r="Q29" t="b">
        <f t="shared" si="5"/>
        <v>1</v>
      </c>
      <c r="R29" s="48" t="str">
        <f t="shared" si="1"/>
        <v/>
      </c>
      <c r="S29" t="str">
        <f t="shared" si="6"/>
        <v/>
      </c>
      <c r="T29" s="48" t="str">
        <f t="shared" si="2"/>
        <v/>
      </c>
      <c r="W29" t="s">
        <v>2</v>
      </c>
      <c r="AT29" s="4"/>
      <c r="AX29" s="92"/>
      <c r="BD29" s="92"/>
      <c r="BG29" s="4"/>
      <c r="BK29" s="92"/>
      <c r="BQ29" s="92"/>
      <c r="BT29" s="4"/>
    </row>
    <row r="30" spans="1:72" ht="15" x14ac:dyDescent="0.2">
      <c r="A30">
        <v>27</v>
      </c>
      <c r="B30" t="s">
        <v>19</v>
      </c>
      <c r="D30" t="s">
        <v>2</v>
      </c>
      <c r="E30" t="s">
        <v>2</v>
      </c>
      <c r="H30" s="107" t="s">
        <v>2</v>
      </c>
      <c r="I30" s="41">
        <v>38439</v>
      </c>
      <c r="J30" s="4">
        <f t="shared" si="3"/>
        <v>38439</v>
      </c>
      <c r="K30" s="42" t="s">
        <v>28</v>
      </c>
      <c r="M30" s="51">
        <f t="shared" si="7"/>
        <v>45684</v>
      </c>
      <c r="N30" s="49">
        <f t="shared" si="0"/>
        <v>45684</v>
      </c>
      <c r="O30" s="48"/>
      <c r="P30" t="e">
        <f t="shared" si="4"/>
        <v>#N/A</v>
      </c>
      <c r="Q30" t="b">
        <f t="shared" si="5"/>
        <v>1</v>
      </c>
      <c r="R30" s="48" t="str">
        <f t="shared" si="1"/>
        <v/>
      </c>
      <c r="S30" t="str">
        <f t="shared" si="6"/>
        <v/>
      </c>
      <c r="T30" s="48" t="str">
        <f t="shared" si="2"/>
        <v/>
      </c>
      <c r="W30" t="s">
        <v>2</v>
      </c>
      <c r="AT30" s="4"/>
      <c r="AX30" s="92"/>
      <c r="BD30" s="92"/>
      <c r="BG30" s="4"/>
      <c r="BK30" s="92"/>
      <c r="BQ30" s="92"/>
      <c r="BT30" s="4"/>
    </row>
    <row r="31" spans="1:72" x14ac:dyDescent="0.2">
      <c r="A31">
        <v>28</v>
      </c>
      <c r="B31" t="s">
        <v>20</v>
      </c>
      <c r="E31" t="s">
        <v>4</v>
      </c>
      <c r="H31" s="106" t="s">
        <v>4</v>
      </c>
      <c r="I31" s="43">
        <v>38477</v>
      </c>
      <c r="J31" s="4">
        <f t="shared" si="3"/>
        <v>38477</v>
      </c>
      <c r="K31" s="42" t="s">
        <v>31</v>
      </c>
      <c r="M31" s="51">
        <f t="shared" si="7"/>
        <v>45685</v>
      </c>
      <c r="N31" s="49">
        <f t="shared" si="0"/>
        <v>45685</v>
      </c>
      <c r="O31" s="48"/>
      <c r="P31" t="e">
        <f t="shared" si="4"/>
        <v>#N/A</v>
      </c>
      <c r="Q31" t="b">
        <f t="shared" si="5"/>
        <v>1</v>
      </c>
      <c r="R31" s="48" t="str">
        <f t="shared" si="1"/>
        <v/>
      </c>
      <c r="S31" t="str">
        <f t="shared" si="6"/>
        <v/>
      </c>
      <c r="T31" s="48" t="str">
        <f t="shared" si="2"/>
        <v/>
      </c>
      <c r="W31" t="s">
        <v>4</v>
      </c>
      <c r="AT31" s="4"/>
      <c r="AX31" s="92"/>
      <c r="BD31" s="92"/>
      <c r="BG31" s="4"/>
      <c r="BK31" s="92"/>
      <c r="BQ31" s="92"/>
      <c r="BT31" s="4"/>
    </row>
    <row r="32" spans="1:72" x14ac:dyDescent="0.2">
      <c r="A32">
        <v>29</v>
      </c>
      <c r="B32" t="s">
        <v>21</v>
      </c>
      <c r="E32" t="s">
        <v>4</v>
      </c>
      <c r="H32" s="106" t="s">
        <v>4</v>
      </c>
      <c r="I32" s="43">
        <v>38487</v>
      </c>
      <c r="J32" s="4">
        <f t="shared" si="3"/>
        <v>38487</v>
      </c>
      <c r="K32" s="42" t="s">
        <v>29</v>
      </c>
      <c r="M32" s="51">
        <f t="shared" si="7"/>
        <v>45686</v>
      </c>
      <c r="N32" s="49">
        <f t="shared" si="0"/>
        <v>45686</v>
      </c>
      <c r="O32" s="48"/>
      <c r="P32" t="e">
        <f t="shared" si="4"/>
        <v>#N/A</v>
      </c>
      <c r="Q32" t="b">
        <f t="shared" si="5"/>
        <v>1</v>
      </c>
      <c r="R32" s="48" t="str">
        <f t="shared" si="1"/>
        <v/>
      </c>
      <c r="S32" t="str">
        <f t="shared" si="6"/>
        <v/>
      </c>
      <c r="T32" s="48" t="str">
        <f t="shared" si="2"/>
        <v/>
      </c>
      <c r="W32" t="s">
        <v>4</v>
      </c>
      <c r="AT32" s="4"/>
      <c r="AX32" s="92"/>
      <c r="BD32" s="92"/>
      <c r="BG32" s="4"/>
      <c r="BK32" s="92"/>
      <c r="BQ32" s="92"/>
      <c r="BT32" s="4"/>
    </row>
    <row r="33" spans="1:72" x14ac:dyDescent="0.2">
      <c r="A33">
        <v>30</v>
      </c>
      <c r="B33" t="s">
        <v>22</v>
      </c>
      <c r="E33" t="s">
        <v>4</v>
      </c>
      <c r="H33" s="106" t="s">
        <v>4</v>
      </c>
      <c r="I33" s="43">
        <v>38488</v>
      </c>
      <c r="J33" s="4">
        <f t="shared" si="3"/>
        <v>38488</v>
      </c>
      <c r="K33" s="42" t="s">
        <v>30</v>
      </c>
      <c r="M33" s="51">
        <f t="shared" si="7"/>
        <v>45687</v>
      </c>
      <c r="N33" s="49">
        <f t="shared" si="0"/>
        <v>45687</v>
      </c>
      <c r="O33" s="48"/>
      <c r="P33" t="e">
        <f t="shared" si="4"/>
        <v>#N/A</v>
      </c>
      <c r="Q33" t="b">
        <f t="shared" si="5"/>
        <v>1</v>
      </c>
      <c r="R33" s="48" t="str">
        <f t="shared" si="1"/>
        <v/>
      </c>
      <c r="S33" t="str">
        <f t="shared" si="6"/>
        <v/>
      </c>
      <c r="T33" s="48" t="str">
        <f t="shared" si="2"/>
        <v/>
      </c>
      <c r="W33" t="s">
        <v>4</v>
      </c>
      <c r="AT33" s="4"/>
      <c r="AX33" s="92"/>
      <c r="BD33" s="92"/>
      <c r="BG33" s="4"/>
      <c r="BK33" s="92"/>
      <c r="BQ33" s="92"/>
      <c r="BT33" s="4"/>
    </row>
    <row r="34" spans="1:72" x14ac:dyDescent="0.2">
      <c r="A34">
        <v>31</v>
      </c>
      <c r="B34" t="s">
        <v>23</v>
      </c>
      <c r="E34" t="s">
        <v>4</v>
      </c>
      <c r="H34" s="106" t="s">
        <v>4</v>
      </c>
      <c r="I34" s="41">
        <v>38823</v>
      </c>
      <c r="J34" s="4">
        <f t="shared" si="3"/>
        <v>38823</v>
      </c>
      <c r="K34" s="42" t="s">
        <v>27</v>
      </c>
      <c r="M34" s="51">
        <f t="shared" si="7"/>
        <v>45688</v>
      </c>
      <c r="N34" s="49">
        <f t="shared" si="0"/>
        <v>45688</v>
      </c>
      <c r="O34" s="48"/>
      <c r="P34" t="e">
        <f t="shared" si="4"/>
        <v>#N/A</v>
      </c>
      <c r="Q34" t="b">
        <f t="shared" si="5"/>
        <v>1</v>
      </c>
      <c r="R34" s="48" t="str">
        <f t="shared" si="1"/>
        <v/>
      </c>
      <c r="S34" t="str">
        <f t="shared" si="6"/>
        <v/>
      </c>
      <c r="T34" s="48" t="str">
        <f t="shared" si="2"/>
        <v/>
      </c>
      <c r="W34" t="s">
        <v>4</v>
      </c>
      <c r="AT34" s="4"/>
      <c r="AX34" s="92"/>
      <c r="BD34" s="92"/>
      <c r="BG34" s="4"/>
      <c r="BK34" s="92"/>
      <c r="BQ34" s="92"/>
      <c r="BT34" s="4"/>
    </row>
    <row r="35" spans="1:72" x14ac:dyDescent="0.2">
      <c r="A35">
        <v>32</v>
      </c>
      <c r="B35" t="s">
        <v>24</v>
      </c>
      <c r="E35" t="s">
        <v>17</v>
      </c>
      <c r="H35" s="106" t="s">
        <v>2</v>
      </c>
      <c r="I35" s="41">
        <v>38824</v>
      </c>
      <c r="J35" s="4">
        <f t="shared" si="3"/>
        <v>38824</v>
      </c>
      <c r="K35" s="42" t="s">
        <v>28</v>
      </c>
      <c r="M35" s="51">
        <f t="shared" si="7"/>
        <v>45689</v>
      </c>
      <c r="N35" s="49">
        <f t="shared" si="0"/>
        <v>45689</v>
      </c>
      <c r="O35" s="48"/>
      <c r="P35" t="e">
        <f t="shared" si="4"/>
        <v>#N/A</v>
      </c>
      <c r="Q35" t="b">
        <f t="shared" si="5"/>
        <v>1</v>
      </c>
      <c r="R35" s="48" t="str">
        <f t="shared" si="1"/>
        <v/>
      </c>
      <c r="S35" t="str">
        <f t="shared" si="6"/>
        <v/>
      </c>
      <c r="T35" s="48" t="str">
        <f t="shared" si="2"/>
        <v/>
      </c>
      <c r="W35" t="s">
        <v>17</v>
      </c>
      <c r="AT35" s="4"/>
      <c r="AX35" s="92"/>
      <c r="BD35" s="92"/>
      <c r="BG35" s="4"/>
      <c r="BK35" s="92"/>
      <c r="BQ35" s="92"/>
      <c r="BT35" s="4"/>
    </row>
    <row r="36" spans="1:72" x14ac:dyDescent="0.2">
      <c r="A36">
        <v>33</v>
      </c>
      <c r="B36" t="s">
        <v>25</v>
      </c>
      <c r="E36" t="s">
        <v>2</v>
      </c>
      <c r="H36" s="106" t="s">
        <v>2</v>
      </c>
      <c r="I36" s="43">
        <v>38862</v>
      </c>
      <c r="J36" s="4">
        <f t="shared" si="3"/>
        <v>38862</v>
      </c>
      <c r="K36" s="42" t="s">
        <v>31</v>
      </c>
      <c r="M36" s="51">
        <f t="shared" si="7"/>
        <v>45690</v>
      </c>
      <c r="N36" s="49">
        <f t="shared" si="0"/>
        <v>45690</v>
      </c>
      <c r="O36" s="48"/>
      <c r="P36" t="e">
        <f t="shared" si="4"/>
        <v>#N/A</v>
      </c>
      <c r="Q36" t="b">
        <f t="shared" si="5"/>
        <v>1</v>
      </c>
      <c r="R36" s="48" t="str">
        <f t="shared" si="1"/>
        <v/>
      </c>
      <c r="S36" t="str">
        <f t="shared" si="6"/>
        <v/>
      </c>
      <c r="T36" s="48" t="str">
        <f t="shared" si="2"/>
        <v/>
      </c>
      <c r="W36" t="s">
        <v>2</v>
      </c>
      <c r="AT36" s="4"/>
      <c r="AX36" s="92"/>
      <c r="BD36" s="92"/>
      <c r="BG36" s="4"/>
      <c r="BK36" s="92"/>
      <c r="BQ36" s="92"/>
      <c r="BT36" s="4"/>
    </row>
    <row r="37" spans="1:72" x14ac:dyDescent="0.2">
      <c r="A37">
        <v>34</v>
      </c>
      <c r="B37" t="s">
        <v>19</v>
      </c>
      <c r="E37" t="s">
        <v>2</v>
      </c>
      <c r="H37" s="106" t="s">
        <v>2</v>
      </c>
      <c r="I37" s="43">
        <v>38872</v>
      </c>
      <c r="J37" s="4">
        <f t="shared" si="3"/>
        <v>38872</v>
      </c>
      <c r="K37" s="42" t="s">
        <v>29</v>
      </c>
      <c r="M37" s="51">
        <f t="shared" si="7"/>
        <v>45691</v>
      </c>
      <c r="N37" s="49">
        <f t="shared" si="0"/>
        <v>45691</v>
      </c>
      <c r="O37" s="48"/>
      <c r="P37" t="e">
        <f t="shared" si="4"/>
        <v>#N/A</v>
      </c>
      <c r="Q37" t="b">
        <f t="shared" si="5"/>
        <v>1</v>
      </c>
      <c r="R37" s="48" t="str">
        <f t="shared" si="1"/>
        <v/>
      </c>
      <c r="S37" t="str">
        <f t="shared" si="6"/>
        <v/>
      </c>
      <c r="T37" s="48" t="str">
        <f t="shared" si="2"/>
        <v/>
      </c>
      <c r="W37" t="s">
        <v>2</v>
      </c>
      <c r="AT37" s="4"/>
      <c r="AX37" s="92"/>
      <c r="BD37" s="92"/>
      <c r="BG37" s="4"/>
      <c r="BK37" s="92"/>
      <c r="BQ37" s="92"/>
      <c r="BT37" s="4"/>
    </row>
    <row r="38" spans="1:72" x14ac:dyDescent="0.2">
      <c r="I38" s="43">
        <v>38873</v>
      </c>
      <c r="J38" s="4">
        <f t="shared" si="3"/>
        <v>38873</v>
      </c>
      <c r="K38" s="42" t="s">
        <v>30</v>
      </c>
      <c r="M38" s="51">
        <f t="shared" si="7"/>
        <v>45692</v>
      </c>
      <c r="N38" s="49">
        <f t="shared" si="0"/>
        <v>45692</v>
      </c>
      <c r="O38" s="48"/>
      <c r="P38" t="e">
        <f t="shared" si="4"/>
        <v>#N/A</v>
      </c>
      <c r="Q38" t="b">
        <f t="shared" si="5"/>
        <v>1</v>
      </c>
      <c r="R38" s="48" t="str">
        <f t="shared" si="1"/>
        <v/>
      </c>
      <c r="S38" t="str">
        <f t="shared" si="6"/>
        <v/>
      </c>
      <c r="T38" s="48" t="str">
        <f t="shared" si="2"/>
        <v/>
      </c>
      <c r="AT38" s="4"/>
      <c r="AX38" s="92"/>
      <c r="BD38" s="92"/>
      <c r="BG38" s="4"/>
      <c r="BK38" s="92"/>
      <c r="BQ38" s="92"/>
      <c r="BT38" s="4"/>
    </row>
    <row r="39" spans="1:72" x14ac:dyDescent="0.2">
      <c r="I39" s="41">
        <v>39180</v>
      </c>
      <c r="J39" s="4">
        <f t="shared" si="3"/>
        <v>39180</v>
      </c>
      <c r="K39" s="42" t="s">
        <v>27</v>
      </c>
      <c r="M39" s="51">
        <f t="shared" si="7"/>
        <v>45693</v>
      </c>
      <c r="N39" s="49">
        <f t="shared" si="0"/>
        <v>45693</v>
      </c>
      <c r="O39" s="48"/>
      <c r="P39" t="e">
        <f t="shared" si="4"/>
        <v>#N/A</v>
      </c>
      <c r="Q39" t="b">
        <f t="shared" si="5"/>
        <v>1</v>
      </c>
      <c r="R39" s="48" t="str">
        <f t="shared" si="1"/>
        <v/>
      </c>
      <c r="S39" t="str">
        <f t="shared" si="6"/>
        <v/>
      </c>
      <c r="T39" s="48" t="str">
        <f t="shared" si="2"/>
        <v/>
      </c>
      <c r="AT39" s="4"/>
      <c r="AX39" s="92"/>
      <c r="BD39" s="92"/>
      <c r="BG39" s="4"/>
      <c r="BK39" s="92"/>
      <c r="BQ39" s="92"/>
      <c r="BT39" s="4"/>
    </row>
    <row r="40" spans="1:72" x14ac:dyDescent="0.2">
      <c r="I40" s="41">
        <v>39181</v>
      </c>
      <c r="J40" s="4">
        <f t="shared" si="3"/>
        <v>39181</v>
      </c>
      <c r="K40" s="42" t="s">
        <v>28</v>
      </c>
      <c r="M40" s="51">
        <f>M39+1</f>
        <v>45694</v>
      </c>
      <c r="N40" s="49">
        <f t="shared" si="0"/>
        <v>45694</v>
      </c>
      <c r="O40" s="48"/>
      <c r="P40" t="e">
        <f t="shared" si="4"/>
        <v>#N/A</v>
      </c>
      <c r="Q40" t="b">
        <f t="shared" si="5"/>
        <v>1</v>
      </c>
      <c r="R40" s="48" t="str">
        <f t="shared" si="1"/>
        <v/>
      </c>
      <c r="S40" t="str">
        <f t="shared" si="6"/>
        <v/>
      </c>
      <c r="T40" s="48" t="str">
        <f t="shared" si="2"/>
        <v/>
      </c>
      <c r="AT40" s="4"/>
      <c r="AX40" s="92"/>
      <c r="BD40" s="92"/>
      <c r="BG40" s="4"/>
      <c r="BK40" s="92"/>
      <c r="BQ40" s="92"/>
      <c r="BT40" s="4"/>
    </row>
    <row r="41" spans="1:72" x14ac:dyDescent="0.2">
      <c r="I41" s="43">
        <v>39219</v>
      </c>
      <c r="J41" s="4">
        <f t="shared" si="3"/>
        <v>39219</v>
      </c>
      <c r="K41" s="42" t="s">
        <v>31</v>
      </c>
      <c r="M41" s="51">
        <f t="shared" si="7"/>
        <v>45695</v>
      </c>
      <c r="N41" s="49">
        <f t="shared" si="0"/>
        <v>45695</v>
      </c>
      <c r="O41" s="48"/>
      <c r="P41" t="e">
        <f t="shared" si="4"/>
        <v>#N/A</v>
      </c>
      <c r="Q41" t="b">
        <f t="shared" si="5"/>
        <v>1</v>
      </c>
      <c r="R41" s="48" t="str">
        <f t="shared" si="1"/>
        <v/>
      </c>
      <c r="S41" t="str">
        <f t="shared" si="6"/>
        <v/>
      </c>
      <c r="T41" s="48" t="str">
        <f t="shared" si="2"/>
        <v/>
      </c>
      <c r="AT41" s="4"/>
      <c r="AX41" s="92"/>
      <c r="BD41" s="92"/>
      <c r="BG41" s="4"/>
      <c r="BK41" s="92"/>
      <c r="BQ41" s="92"/>
      <c r="BT41" s="4"/>
    </row>
    <row r="42" spans="1:72" x14ac:dyDescent="0.2">
      <c r="I42" s="43">
        <v>39229</v>
      </c>
      <c r="J42" s="4">
        <f t="shared" si="3"/>
        <v>39229</v>
      </c>
      <c r="K42" s="42" t="s">
        <v>29</v>
      </c>
      <c r="M42" s="51">
        <f t="shared" si="7"/>
        <v>45696</v>
      </c>
      <c r="N42" s="49">
        <f t="shared" si="0"/>
        <v>45696</v>
      </c>
      <c r="O42" s="48"/>
      <c r="P42" t="e">
        <f t="shared" si="4"/>
        <v>#N/A</v>
      </c>
      <c r="Q42" t="b">
        <f t="shared" si="5"/>
        <v>1</v>
      </c>
      <c r="R42" s="48" t="str">
        <f t="shared" si="1"/>
        <v/>
      </c>
      <c r="S42" t="str">
        <f t="shared" si="6"/>
        <v/>
      </c>
      <c r="T42" s="48" t="str">
        <f t="shared" si="2"/>
        <v/>
      </c>
      <c r="AT42" s="4"/>
      <c r="AX42" s="92"/>
      <c r="BD42" s="92"/>
      <c r="BG42" s="4"/>
      <c r="BK42" s="92"/>
      <c r="BQ42" s="92"/>
      <c r="BT42" s="4"/>
    </row>
    <row r="43" spans="1:72" x14ac:dyDescent="0.2">
      <c r="I43" s="43">
        <v>39230</v>
      </c>
      <c r="J43" s="4">
        <f t="shared" si="3"/>
        <v>39230</v>
      </c>
      <c r="K43" s="42" t="s">
        <v>30</v>
      </c>
      <c r="M43" s="51">
        <f t="shared" si="7"/>
        <v>45697</v>
      </c>
      <c r="N43" s="49">
        <f t="shared" si="0"/>
        <v>45697</v>
      </c>
      <c r="O43" s="48"/>
      <c r="P43" t="e">
        <f t="shared" si="4"/>
        <v>#N/A</v>
      </c>
      <c r="Q43" t="b">
        <f t="shared" si="5"/>
        <v>1</v>
      </c>
      <c r="R43" s="48" t="str">
        <f t="shared" si="1"/>
        <v/>
      </c>
      <c r="S43" t="str">
        <f t="shared" si="6"/>
        <v/>
      </c>
      <c r="T43" s="48" t="str">
        <f t="shared" si="2"/>
        <v/>
      </c>
      <c r="AT43" s="4"/>
      <c r="AX43" s="92"/>
      <c r="BD43" s="92"/>
      <c r="BG43" s="4"/>
      <c r="BK43" s="92"/>
      <c r="BQ43" s="92"/>
      <c r="BT43" s="4"/>
    </row>
    <row r="44" spans="1:72" x14ac:dyDescent="0.2">
      <c r="I44" s="41">
        <v>39530</v>
      </c>
      <c r="J44" s="4">
        <f t="shared" si="3"/>
        <v>39530</v>
      </c>
      <c r="K44" s="42" t="s">
        <v>27</v>
      </c>
      <c r="M44" s="51">
        <f t="shared" si="7"/>
        <v>45698</v>
      </c>
      <c r="N44" s="49">
        <f t="shared" si="0"/>
        <v>45698</v>
      </c>
      <c r="O44" s="48"/>
      <c r="P44" t="e">
        <f t="shared" si="4"/>
        <v>#N/A</v>
      </c>
      <c r="Q44" t="b">
        <f t="shared" si="5"/>
        <v>1</v>
      </c>
      <c r="R44" s="48" t="str">
        <f t="shared" si="1"/>
        <v/>
      </c>
      <c r="S44" t="str">
        <f t="shared" si="6"/>
        <v/>
      </c>
      <c r="T44" s="48" t="str">
        <f t="shared" si="2"/>
        <v/>
      </c>
      <c r="AT44" s="4"/>
      <c r="AX44" s="92"/>
      <c r="BD44" s="92"/>
      <c r="BG44" s="4"/>
      <c r="BK44" s="92"/>
      <c r="BQ44" s="92"/>
      <c r="BT44" s="4"/>
    </row>
    <row r="45" spans="1:72" x14ac:dyDescent="0.2">
      <c r="I45" s="41">
        <v>39531</v>
      </c>
      <c r="J45" s="4">
        <f t="shared" si="3"/>
        <v>39531</v>
      </c>
      <c r="K45" s="42" t="s">
        <v>28</v>
      </c>
      <c r="M45" s="51">
        <f t="shared" si="7"/>
        <v>45699</v>
      </c>
      <c r="N45" s="49">
        <f t="shared" si="0"/>
        <v>45699</v>
      </c>
      <c r="O45" s="48"/>
      <c r="P45" t="e">
        <f t="shared" si="4"/>
        <v>#N/A</v>
      </c>
      <c r="Q45" t="b">
        <f t="shared" si="5"/>
        <v>1</v>
      </c>
      <c r="R45" s="48" t="str">
        <f t="shared" si="1"/>
        <v/>
      </c>
      <c r="S45" t="str">
        <f t="shared" si="6"/>
        <v/>
      </c>
      <c r="T45" s="48" t="str">
        <f t="shared" si="2"/>
        <v/>
      </c>
      <c r="AT45" s="4"/>
      <c r="AX45" s="92"/>
      <c r="BD45" s="92"/>
      <c r="BG45" s="4"/>
      <c r="BK45" s="92"/>
      <c r="BQ45" s="92"/>
      <c r="BT45" s="4"/>
    </row>
    <row r="46" spans="1:72" x14ac:dyDescent="0.2">
      <c r="I46" s="43">
        <v>39569</v>
      </c>
      <c r="J46" s="4">
        <f t="shared" si="3"/>
        <v>39569</v>
      </c>
      <c r="K46" s="42" t="s">
        <v>31</v>
      </c>
      <c r="M46" s="51">
        <f t="shared" si="7"/>
        <v>45700</v>
      </c>
      <c r="N46" s="49">
        <f t="shared" si="0"/>
        <v>45700</v>
      </c>
      <c r="O46" s="48"/>
      <c r="P46" t="e">
        <f t="shared" si="4"/>
        <v>#N/A</v>
      </c>
      <c r="Q46" t="b">
        <f t="shared" si="5"/>
        <v>1</v>
      </c>
      <c r="R46" s="48" t="str">
        <f t="shared" si="1"/>
        <v/>
      </c>
      <c r="S46" t="str">
        <f t="shared" si="6"/>
        <v/>
      </c>
      <c r="T46" s="48" t="str">
        <f t="shared" si="2"/>
        <v/>
      </c>
      <c r="AT46" s="4"/>
      <c r="AX46" s="92"/>
      <c r="BD46" s="92"/>
      <c r="BG46" s="4"/>
      <c r="BK46" s="92"/>
      <c r="BQ46" s="92"/>
      <c r="BT46" s="4"/>
    </row>
    <row r="47" spans="1:72" x14ac:dyDescent="0.2">
      <c r="I47" s="43">
        <v>39579</v>
      </c>
      <c r="J47" s="4">
        <f t="shared" si="3"/>
        <v>39579</v>
      </c>
      <c r="K47" s="42" t="s">
        <v>29</v>
      </c>
      <c r="M47" s="51">
        <f t="shared" si="7"/>
        <v>45701</v>
      </c>
      <c r="N47" s="49">
        <f t="shared" si="0"/>
        <v>45701</v>
      </c>
      <c r="O47" s="48"/>
      <c r="P47" t="e">
        <f t="shared" si="4"/>
        <v>#N/A</v>
      </c>
      <c r="Q47" t="b">
        <f t="shared" si="5"/>
        <v>1</v>
      </c>
      <c r="R47" s="48" t="str">
        <f t="shared" si="1"/>
        <v/>
      </c>
      <c r="S47" t="str">
        <f t="shared" si="6"/>
        <v/>
      </c>
      <c r="T47" s="48" t="str">
        <f t="shared" si="2"/>
        <v/>
      </c>
      <c r="AT47" s="4"/>
      <c r="AX47" s="92"/>
      <c r="BD47" s="92"/>
      <c r="BG47" s="4"/>
      <c r="BK47" s="92"/>
      <c r="BQ47" s="92"/>
      <c r="BT47" s="4"/>
    </row>
    <row r="48" spans="1:72" x14ac:dyDescent="0.2">
      <c r="I48" s="43">
        <v>39580</v>
      </c>
      <c r="J48" s="4">
        <f t="shared" si="3"/>
        <v>39580</v>
      </c>
      <c r="K48" s="42" t="s">
        <v>30</v>
      </c>
      <c r="M48" s="51">
        <f>M47+1</f>
        <v>45702</v>
      </c>
      <c r="N48" s="49">
        <f t="shared" si="0"/>
        <v>45702</v>
      </c>
      <c r="O48" s="48" t="s">
        <v>8</v>
      </c>
      <c r="P48" t="e">
        <f t="shared" si="4"/>
        <v>#N/A</v>
      </c>
      <c r="Q48" t="b">
        <f t="shared" si="5"/>
        <v>1</v>
      </c>
      <c r="R48" s="48" t="str">
        <f t="shared" si="1"/>
        <v/>
      </c>
      <c r="S48" t="str">
        <f t="shared" si="6"/>
        <v/>
      </c>
      <c r="T48" s="48" t="str">
        <f t="shared" si="2"/>
        <v>Valentijn</v>
      </c>
      <c r="AT48" s="4"/>
      <c r="AX48" s="92"/>
      <c r="BD48" s="92"/>
      <c r="BG48" s="4"/>
      <c r="BK48" s="92"/>
      <c r="BQ48" s="92"/>
      <c r="BT48" s="4"/>
    </row>
    <row r="49" spans="9:72" x14ac:dyDescent="0.2">
      <c r="I49" s="41">
        <v>39915</v>
      </c>
      <c r="J49" s="4">
        <f t="shared" si="3"/>
        <v>39915</v>
      </c>
      <c r="K49" s="42" t="s">
        <v>27</v>
      </c>
      <c r="M49" s="51">
        <f t="shared" si="7"/>
        <v>45703</v>
      </c>
      <c r="N49" s="49">
        <f t="shared" si="0"/>
        <v>45703</v>
      </c>
      <c r="O49" s="48"/>
      <c r="P49" t="e">
        <f t="shared" si="4"/>
        <v>#N/A</v>
      </c>
      <c r="Q49" t="b">
        <f t="shared" si="5"/>
        <v>1</v>
      </c>
      <c r="R49" s="48" t="str">
        <f t="shared" si="1"/>
        <v/>
      </c>
      <c r="S49" t="str">
        <f t="shared" si="6"/>
        <v/>
      </c>
      <c r="T49" s="48" t="str">
        <f t="shared" si="2"/>
        <v/>
      </c>
      <c r="AT49" s="4"/>
      <c r="AX49" s="92"/>
      <c r="BD49" s="92"/>
      <c r="BG49" s="4"/>
      <c r="BK49" s="92"/>
      <c r="BQ49" s="92"/>
      <c r="BT49" s="4"/>
    </row>
    <row r="50" spans="9:72" x14ac:dyDescent="0.2">
      <c r="I50" s="41">
        <v>39916</v>
      </c>
      <c r="J50" s="4">
        <f t="shared" si="3"/>
        <v>39916</v>
      </c>
      <c r="K50" s="42" t="s">
        <v>28</v>
      </c>
      <c r="M50" s="51">
        <f t="shared" si="7"/>
        <v>45704</v>
      </c>
      <c r="N50" s="49">
        <f t="shared" si="0"/>
        <v>45704</v>
      </c>
      <c r="O50" s="48"/>
      <c r="P50" t="e">
        <f t="shared" si="4"/>
        <v>#N/A</v>
      </c>
      <c r="Q50" t="b">
        <f t="shared" si="5"/>
        <v>1</v>
      </c>
      <c r="R50" s="48" t="str">
        <f t="shared" si="1"/>
        <v/>
      </c>
      <c r="S50" t="str">
        <f t="shared" si="6"/>
        <v/>
      </c>
      <c r="T50" s="48" t="str">
        <f t="shared" si="2"/>
        <v/>
      </c>
      <c r="AT50" s="4"/>
      <c r="AX50" s="92"/>
      <c r="BD50" s="92"/>
      <c r="BG50" s="4"/>
      <c r="BK50" s="92"/>
      <c r="BQ50" s="92"/>
      <c r="BT50" s="4"/>
    </row>
    <row r="51" spans="9:72" x14ac:dyDescent="0.2">
      <c r="I51" s="43">
        <v>39954</v>
      </c>
      <c r="J51" s="4">
        <f t="shared" si="3"/>
        <v>39954</v>
      </c>
      <c r="K51" s="42" t="s">
        <v>31</v>
      </c>
      <c r="M51" s="51">
        <f t="shared" si="7"/>
        <v>45705</v>
      </c>
      <c r="N51" s="49">
        <f t="shared" si="0"/>
        <v>45705</v>
      </c>
      <c r="O51" s="48"/>
      <c r="P51" t="e">
        <f t="shared" si="4"/>
        <v>#N/A</v>
      </c>
      <c r="Q51" t="b">
        <f t="shared" si="5"/>
        <v>1</v>
      </c>
      <c r="R51" s="48" t="str">
        <f t="shared" si="1"/>
        <v/>
      </c>
      <c r="S51" t="str">
        <f t="shared" si="6"/>
        <v/>
      </c>
      <c r="T51" s="48" t="str">
        <f t="shared" si="2"/>
        <v/>
      </c>
      <c r="AT51" s="4"/>
      <c r="AX51" s="92"/>
      <c r="BD51" s="92"/>
      <c r="BG51" s="4"/>
      <c r="BK51" s="92"/>
      <c r="BQ51" s="92"/>
      <c r="BT51" s="4"/>
    </row>
    <row r="52" spans="9:72" x14ac:dyDescent="0.2">
      <c r="I52" s="43">
        <v>39964</v>
      </c>
      <c r="J52" s="4">
        <f t="shared" si="3"/>
        <v>39964</v>
      </c>
      <c r="K52" s="42" t="s">
        <v>29</v>
      </c>
      <c r="M52" s="51">
        <f t="shared" si="7"/>
        <v>45706</v>
      </c>
      <c r="N52" s="49">
        <f t="shared" si="0"/>
        <v>45706</v>
      </c>
      <c r="O52" s="48"/>
      <c r="P52" t="e">
        <f t="shared" si="4"/>
        <v>#N/A</v>
      </c>
      <c r="Q52" t="b">
        <f t="shared" si="5"/>
        <v>1</v>
      </c>
      <c r="R52" s="48" t="str">
        <f t="shared" si="1"/>
        <v/>
      </c>
      <c r="S52" t="str">
        <f t="shared" si="6"/>
        <v/>
      </c>
      <c r="T52" s="48" t="str">
        <f t="shared" si="2"/>
        <v/>
      </c>
      <c r="AT52" s="4"/>
      <c r="AX52" s="92"/>
      <c r="BD52" s="92"/>
      <c r="BG52" s="4"/>
      <c r="BK52" s="92"/>
      <c r="BQ52" s="92"/>
      <c r="BT52" s="4"/>
    </row>
    <row r="53" spans="9:72" x14ac:dyDescent="0.2">
      <c r="I53" s="43">
        <v>39965</v>
      </c>
      <c r="J53" s="4">
        <f t="shared" si="3"/>
        <v>39965</v>
      </c>
      <c r="K53" s="42" t="s">
        <v>30</v>
      </c>
      <c r="M53" s="51">
        <f t="shared" si="7"/>
        <v>45707</v>
      </c>
      <c r="N53" s="49">
        <f t="shared" si="0"/>
        <v>45707</v>
      </c>
      <c r="O53" s="48"/>
      <c r="P53" t="e">
        <f t="shared" si="4"/>
        <v>#N/A</v>
      </c>
      <c r="Q53" t="b">
        <f t="shared" si="5"/>
        <v>1</v>
      </c>
      <c r="R53" s="48" t="str">
        <f t="shared" si="1"/>
        <v/>
      </c>
      <c r="S53" t="str">
        <f t="shared" si="6"/>
        <v/>
      </c>
      <c r="T53" s="48" t="str">
        <f t="shared" si="2"/>
        <v/>
      </c>
      <c r="AT53" s="4"/>
      <c r="AX53" s="92"/>
      <c r="BD53" s="92"/>
      <c r="BG53" s="4"/>
      <c r="BK53" s="92"/>
      <c r="BQ53" s="92"/>
      <c r="BT53" s="4"/>
    </row>
    <row r="54" spans="9:72" x14ac:dyDescent="0.2">
      <c r="I54" s="41">
        <v>40272</v>
      </c>
      <c r="J54" s="4">
        <f t="shared" si="3"/>
        <v>40272</v>
      </c>
      <c r="K54" s="42" t="s">
        <v>27</v>
      </c>
      <c r="M54" s="51">
        <f>M53+1</f>
        <v>45708</v>
      </c>
      <c r="N54" s="49">
        <f t="shared" si="0"/>
        <v>45708</v>
      </c>
      <c r="O54" s="48"/>
      <c r="P54" t="e">
        <f t="shared" si="4"/>
        <v>#N/A</v>
      </c>
      <c r="Q54" t="b">
        <f t="shared" si="5"/>
        <v>1</v>
      </c>
      <c r="R54" s="48" t="str">
        <f t="shared" si="1"/>
        <v/>
      </c>
      <c r="S54" t="str">
        <f t="shared" si="6"/>
        <v/>
      </c>
      <c r="T54" s="48" t="str">
        <f t="shared" si="2"/>
        <v/>
      </c>
      <c r="AT54" s="4"/>
      <c r="AX54" s="92"/>
      <c r="BD54" s="92"/>
      <c r="BG54" s="4"/>
      <c r="BK54" s="92"/>
      <c r="BQ54" s="92"/>
      <c r="BT54" s="4"/>
    </row>
    <row r="55" spans="9:72" x14ac:dyDescent="0.2">
      <c r="I55" s="41">
        <v>40273</v>
      </c>
      <c r="J55" s="4">
        <f t="shared" si="3"/>
        <v>40273</v>
      </c>
      <c r="K55" s="42" t="s">
        <v>28</v>
      </c>
      <c r="M55" s="51">
        <f t="shared" si="7"/>
        <v>45709</v>
      </c>
      <c r="N55" s="49">
        <f t="shared" si="0"/>
        <v>45709</v>
      </c>
      <c r="O55" s="48"/>
      <c r="P55" t="e">
        <f t="shared" si="4"/>
        <v>#N/A</v>
      </c>
      <c r="Q55" t="b">
        <f t="shared" si="5"/>
        <v>1</v>
      </c>
      <c r="R55" s="48" t="str">
        <f t="shared" si="1"/>
        <v/>
      </c>
      <c r="S55" t="str">
        <f t="shared" si="6"/>
        <v/>
      </c>
      <c r="T55" s="48" t="str">
        <f t="shared" si="2"/>
        <v/>
      </c>
      <c r="AT55" s="4"/>
      <c r="AX55" s="92"/>
      <c r="BD55" s="92"/>
      <c r="BG55" s="4"/>
      <c r="BK55" s="92"/>
      <c r="BQ55" s="92"/>
      <c r="BT55" s="4"/>
    </row>
    <row r="56" spans="9:72" x14ac:dyDescent="0.2">
      <c r="I56" s="43">
        <v>40311</v>
      </c>
      <c r="J56" s="4">
        <f t="shared" si="3"/>
        <v>40311</v>
      </c>
      <c r="K56" s="42" t="s">
        <v>31</v>
      </c>
      <c r="M56" s="51">
        <f t="shared" si="7"/>
        <v>45710</v>
      </c>
      <c r="N56" s="49">
        <f t="shared" si="0"/>
        <v>45710</v>
      </c>
      <c r="O56" s="48"/>
      <c r="P56" t="e">
        <f t="shared" si="4"/>
        <v>#N/A</v>
      </c>
      <c r="Q56" t="b">
        <f t="shared" si="5"/>
        <v>1</v>
      </c>
      <c r="R56" s="48" t="str">
        <f t="shared" si="1"/>
        <v/>
      </c>
      <c r="S56" t="str">
        <f t="shared" si="6"/>
        <v/>
      </c>
      <c r="T56" s="48" t="str">
        <f t="shared" si="2"/>
        <v/>
      </c>
      <c r="AT56" s="4"/>
      <c r="AX56" s="92"/>
      <c r="BD56" s="92"/>
      <c r="BG56" s="4"/>
      <c r="BK56" s="92"/>
      <c r="BQ56" s="92"/>
      <c r="BT56" s="4"/>
    </row>
    <row r="57" spans="9:72" x14ac:dyDescent="0.2">
      <c r="I57" s="43">
        <v>40321</v>
      </c>
      <c r="J57" s="4">
        <f t="shared" si="3"/>
        <v>40321</v>
      </c>
      <c r="K57" s="42" t="s">
        <v>29</v>
      </c>
      <c r="M57" s="51">
        <f t="shared" si="7"/>
        <v>45711</v>
      </c>
      <c r="N57" s="49">
        <f t="shared" si="0"/>
        <v>45711</v>
      </c>
      <c r="O57" s="48"/>
      <c r="P57" t="e">
        <f t="shared" si="4"/>
        <v>#N/A</v>
      </c>
      <c r="Q57" t="b">
        <f t="shared" si="5"/>
        <v>1</v>
      </c>
      <c r="R57" s="48" t="str">
        <f t="shared" si="1"/>
        <v/>
      </c>
      <c r="S57" t="str">
        <f t="shared" si="6"/>
        <v/>
      </c>
      <c r="T57" s="48" t="str">
        <f t="shared" si="2"/>
        <v/>
      </c>
      <c r="AT57" s="4"/>
      <c r="AX57" s="92"/>
      <c r="BD57" s="92"/>
      <c r="BG57" s="4"/>
      <c r="BK57" s="92"/>
      <c r="BQ57" s="92"/>
      <c r="BT57" s="4"/>
    </row>
    <row r="58" spans="9:72" x14ac:dyDescent="0.2">
      <c r="I58" s="43">
        <v>40322</v>
      </c>
      <c r="J58" s="4">
        <f t="shared" si="3"/>
        <v>40322</v>
      </c>
      <c r="K58" s="42" t="s">
        <v>30</v>
      </c>
      <c r="M58" s="51">
        <f t="shared" si="7"/>
        <v>45712</v>
      </c>
      <c r="N58" s="49">
        <f t="shared" si="0"/>
        <v>45712</v>
      </c>
      <c r="O58" s="48"/>
      <c r="P58" t="e">
        <f t="shared" si="4"/>
        <v>#N/A</v>
      </c>
      <c r="Q58" t="b">
        <f t="shared" si="5"/>
        <v>1</v>
      </c>
      <c r="R58" s="48" t="str">
        <f t="shared" si="1"/>
        <v/>
      </c>
      <c r="S58" t="str">
        <f t="shared" si="6"/>
        <v/>
      </c>
      <c r="T58" s="48" t="str">
        <f t="shared" si="2"/>
        <v/>
      </c>
      <c r="AT58" s="4"/>
      <c r="AX58" s="92"/>
      <c r="BD58" s="92"/>
      <c r="BG58" s="4"/>
      <c r="BK58" s="92"/>
      <c r="BQ58" s="92"/>
      <c r="BT58" s="4"/>
    </row>
    <row r="59" spans="9:72" x14ac:dyDescent="0.2">
      <c r="I59" s="41">
        <v>40657</v>
      </c>
      <c r="J59" s="4">
        <f t="shared" si="3"/>
        <v>40657</v>
      </c>
      <c r="K59" s="42" t="s">
        <v>27</v>
      </c>
      <c r="M59" s="51">
        <f>M58+1</f>
        <v>45713</v>
      </c>
      <c r="N59" s="49">
        <f t="shared" si="0"/>
        <v>45713</v>
      </c>
      <c r="O59" s="48"/>
      <c r="P59" t="e">
        <f t="shared" si="4"/>
        <v>#N/A</v>
      </c>
      <c r="Q59" t="b">
        <f t="shared" si="5"/>
        <v>1</v>
      </c>
      <c r="R59" s="48" t="str">
        <f t="shared" si="1"/>
        <v/>
      </c>
      <c r="S59" t="str">
        <f t="shared" si="6"/>
        <v/>
      </c>
      <c r="T59" s="48" t="str">
        <f t="shared" si="2"/>
        <v/>
      </c>
      <c r="AT59" s="4"/>
      <c r="AX59" s="92"/>
      <c r="BD59" s="92"/>
      <c r="BG59" s="4"/>
      <c r="BK59" s="92"/>
      <c r="BQ59" s="92"/>
      <c r="BT59" s="4"/>
    </row>
    <row r="60" spans="9:72" x14ac:dyDescent="0.2">
      <c r="I60" s="41">
        <v>40658</v>
      </c>
      <c r="J60" s="4">
        <f t="shared" si="3"/>
        <v>40658</v>
      </c>
      <c r="K60" s="42" t="s">
        <v>28</v>
      </c>
      <c r="M60" s="51">
        <f t="shared" si="7"/>
        <v>45714</v>
      </c>
      <c r="N60" s="49">
        <f t="shared" si="0"/>
        <v>45714</v>
      </c>
      <c r="O60" s="48"/>
      <c r="P60" t="e">
        <f t="shared" si="4"/>
        <v>#N/A</v>
      </c>
      <c r="Q60" t="b">
        <f t="shared" si="5"/>
        <v>1</v>
      </c>
      <c r="R60" s="48" t="str">
        <f t="shared" si="1"/>
        <v/>
      </c>
      <c r="S60" t="str">
        <f t="shared" si="6"/>
        <v/>
      </c>
      <c r="T60" s="48" t="str">
        <f t="shared" si="2"/>
        <v/>
      </c>
      <c r="AT60" s="4"/>
      <c r="AX60" s="92"/>
      <c r="BD60" s="92"/>
      <c r="BG60" s="4"/>
      <c r="BK60" s="92"/>
      <c r="BQ60" s="92"/>
      <c r="BT60" s="4"/>
    </row>
    <row r="61" spans="9:72" x14ac:dyDescent="0.2">
      <c r="I61" s="43">
        <v>40696</v>
      </c>
      <c r="J61" s="4">
        <f t="shared" si="3"/>
        <v>40696</v>
      </c>
      <c r="K61" s="42" t="s">
        <v>31</v>
      </c>
      <c r="M61" s="51">
        <f t="shared" si="7"/>
        <v>45715</v>
      </c>
      <c r="N61" s="49">
        <f t="shared" si="0"/>
        <v>45715</v>
      </c>
      <c r="O61" s="48"/>
      <c r="P61" t="e">
        <f t="shared" si="4"/>
        <v>#N/A</v>
      </c>
      <c r="Q61" t="b">
        <f t="shared" si="5"/>
        <v>1</v>
      </c>
      <c r="R61" s="48" t="str">
        <f t="shared" si="1"/>
        <v/>
      </c>
      <c r="S61" t="str">
        <f t="shared" si="6"/>
        <v/>
      </c>
      <c r="T61" s="48" t="str">
        <f t="shared" si="2"/>
        <v/>
      </c>
      <c r="AT61" s="4"/>
      <c r="AX61" s="92"/>
      <c r="BD61" s="92"/>
      <c r="BG61" s="4"/>
      <c r="BK61" s="92"/>
      <c r="BQ61" s="92"/>
      <c r="BT61" s="4"/>
    </row>
    <row r="62" spans="9:72" x14ac:dyDescent="0.2">
      <c r="I62" s="43">
        <v>40706</v>
      </c>
      <c r="J62" s="4">
        <f t="shared" si="3"/>
        <v>40706</v>
      </c>
      <c r="K62" s="42" t="s">
        <v>29</v>
      </c>
      <c r="M62" s="51">
        <f>M61+1</f>
        <v>45716</v>
      </c>
      <c r="N62" s="49">
        <f t="shared" si="0"/>
        <v>45716</v>
      </c>
      <c r="O62" s="48"/>
      <c r="P62" t="e">
        <f t="shared" si="4"/>
        <v>#N/A</v>
      </c>
      <c r="Q62" t="b">
        <f t="shared" si="5"/>
        <v>1</v>
      </c>
      <c r="R62" s="48" t="str">
        <f t="shared" si="1"/>
        <v/>
      </c>
      <c r="S62" t="str">
        <f t="shared" si="6"/>
        <v/>
      </c>
      <c r="T62" s="48" t="str">
        <f t="shared" si="2"/>
        <v/>
      </c>
      <c r="AT62" s="4"/>
      <c r="AX62" s="92"/>
      <c r="BD62" s="92"/>
      <c r="BG62" s="4"/>
      <c r="BK62" s="92"/>
      <c r="BQ62" s="92"/>
      <c r="BT62" s="4"/>
    </row>
    <row r="63" spans="9:72" x14ac:dyDescent="0.2">
      <c r="I63" s="43">
        <v>40707</v>
      </c>
      <c r="J63" s="4">
        <f t="shared" si="3"/>
        <v>40707</v>
      </c>
      <c r="K63" s="42" t="s">
        <v>30</v>
      </c>
      <c r="M63" s="51" t="str">
        <f>IF(MOD($G$3,4),"",M62+1)</f>
        <v/>
      </c>
      <c r="N63" s="49" t="str">
        <f t="shared" si="0"/>
        <v/>
      </c>
      <c r="O63" s="48"/>
      <c r="P63" t="e">
        <f t="shared" si="4"/>
        <v>#N/A</v>
      </c>
      <c r="Q63" t="b">
        <f t="shared" si="5"/>
        <v>1</v>
      </c>
      <c r="R63" s="48" t="str">
        <f t="shared" si="1"/>
        <v/>
      </c>
      <c r="S63" t="str">
        <f t="shared" si="6"/>
        <v/>
      </c>
      <c r="T63" s="48" t="str">
        <f t="shared" si="2"/>
        <v/>
      </c>
      <c r="AT63" s="4"/>
      <c r="AX63" s="92"/>
      <c r="BD63" s="92"/>
      <c r="BG63" s="4"/>
      <c r="BK63" s="92"/>
      <c r="BQ63" s="92"/>
      <c r="BT63" s="4"/>
    </row>
    <row r="64" spans="9:72" x14ac:dyDescent="0.2">
      <c r="I64" s="41">
        <v>41007</v>
      </c>
      <c r="J64" s="4">
        <f t="shared" si="3"/>
        <v>41007</v>
      </c>
      <c r="K64" s="42" t="s">
        <v>27</v>
      </c>
      <c r="M64" s="51">
        <f>IF(MOD($G$3,4),M62+1,M62+2)</f>
        <v>45717</v>
      </c>
      <c r="N64" s="49">
        <f t="shared" si="0"/>
        <v>45717</v>
      </c>
      <c r="O64" s="48"/>
      <c r="P64" t="e">
        <f t="shared" si="4"/>
        <v>#N/A</v>
      </c>
      <c r="Q64" t="b">
        <f t="shared" si="5"/>
        <v>1</v>
      </c>
      <c r="R64" s="48" t="str">
        <f t="shared" si="1"/>
        <v/>
      </c>
      <c r="S64" t="str">
        <f t="shared" si="6"/>
        <v/>
      </c>
      <c r="T64" s="48" t="str">
        <f t="shared" si="2"/>
        <v/>
      </c>
      <c r="AT64" s="4"/>
      <c r="AX64" s="92"/>
      <c r="BD64" s="92"/>
      <c r="BG64" s="4"/>
      <c r="BK64" s="92"/>
      <c r="BQ64" s="92"/>
      <c r="BT64" s="4"/>
    </row>
    <row r="65" spans="9:72" x14ac:dyDescent="0.2">
      <c r="I65" s="41">
        <v>41008</v>
      </c>
      <c r="J65" s="4">
        <f t="shared" si="3"/>
        <v>41008</v>
      </c>
      <c r="K65" s="42" t="s">
        <v>28</v>
      </c>
      <c r="M65" s="51">
        <f>M64+1</f>
        <v>45718</v>
      </c>
      <c r="N65" s="49">
        <f t="shared" si="0"/>
        <v>45718</v>
      </c>
      <c r="O65" s="48"/>
      <c r="P65" t="e">
        <f t="shared" si="4"/>
        <v>#N/A</v>
      </c>
      <c r="Q65" t="b">
        <f t="shared" si="5"/>
        <v>1</v>
      </c>
      <c r="R65" s="48" t="str">
        <f t="shared" si="1"/>
        <v/>
      </c>
      <c r="S65" t="str">
        <f t="shared" si="6"/>
        <v/>
      </c>
      <c r="T65" s="48" t="str">
        <f t="shared" si="2"/>
        <v/>
      </c>
      <c r="AT65" s="4"/>
      <c r="AX65" s="92"/>
      <c r="BD65" s="92"/>
      <c r="BG65" s="4"/>
      <c r="BK65" s="92"/>
      <c r="BQ65" s="92"/>
      <c r="BT65" s="4"/>
    </row>
    <row r="66" spans="9:72" x14ac:dyDescent="0.2">
      <c r="I66" s="43">
        <v>41046</v>
      </c>
      <c r="J66" s="4">
        <f t="shared" si="3"/>
        <v>41046</v>
      </c>
      <c r="K66" s="42" t="s">
        <v>31</v>
      </c>
      <c r="M66" s="51">
        <f t="shared" ref="M66:M129" si="8">M65+1</f>
        <v>45719</v>
      </c>
      <c r="N66" s="49">
        <f t="shared" si="0"/>
        <v>45719</v>
      </c>
      <c r="O66" s="48"/>
      <c r="P66" t="e">
        <f t="shared" si="4"/>
        <v>#N/A</v>
      </c>
      <c r="Q66" t="b">
        <f t="shared" si="5"/>
        <v>1</v>
      </c>
      <c r="R66" s="48" t="str">
        <f t="shared" si="1"/>
        <v/>
      </c>
      <c r="S66" t="str">
        <f t="shared" si="6"/>
        <v/>
      </c>
      <c r="T66" s="48" t="str">
        <f t="shared" si="2"/>
        <v/>
      </c>
      <c r="AT66" s="4"/>
      <c r="AX66" s="92"/>
      <c r="BD66" s="92"/>
      <c r="BG66" s="4"/>
      <c r="BK66" s="92"/>
      <c r="BQ66" s="92"/>
      <c r="BT66" s="4"/>
    </row>
    <row r="67" spans="9:72" x14ac:dyDescent="0.2">
      <c r="I67" s="43">
        <v>41056</v>
      </c>
      <c r="J67" s="4">
        <f t="shared" si="3"/>
        <v>41056</v>
      </c>
      <c r="K67" s="42" t="s">
        <v>29</v>
      </c>
      <c r="M67" s="51">
        <f t="shared" si="8"/>
        <v>45720</v>
      </c>
      <c r="N67" s="49">
        <f t="shared" si="0"/>
        <v>45720</v>
      </c>
      <c r="O67" s="48"/>
      <c r="P67" t="e">
        <f t="shared" si="4"/>
        <v>#N/A</v>
      </c>
      <c r="Q67" t="b">
        <f t="shared" si="5"/>
        <v>1</v>
      </c>
      <c r="R67" s="48" t="str">
        <f t="shared" si="1"/>
        <v/>
      </c>
      <c r="S67" t="str">
        <f t="shared" si="6"/>
        <v/>
      </c>
      <c r="T67" s="48" t="str">
        <f t="shared" si="2"/>
        <v/>
      </c>
      <c r="AT67" s="4"/>
      <c r="AX67" s="92"/>
      <c r="BD67" s="92"/>
      <c r="BG67" s="4"/>
      <c r="BK67" s="92"/>
      <c r="BQ67" s="92"/>
      <c r="BT67" s="4"/>
    </row>
    <row r="68" spans="9:72" x14ac:dyDescent="0.2">
      <c r="I68" s="43">
        <v>41057</v>
      </c>
      <c r="J68" s="4">
        <f t="shared" si="3"/>
        <v>41057</v>
      </c>
      <c r="K68" s="42" t="s">
        <v>30</v>
      </c>
      <c r="M68" s="51">
        <f t="shared" si="8"/>
        <v>45721</v>
      </c>
      <c r="N68" s="49">
        <f t="shared" ref="N68:N131" si="9">M68</f>
        <v>45721</v>
      </c>
      <c r="O68" s="48"/>
      <c r="P68" t="e">
        <f t="shared" si="4"/>
        <v>#N/A</v>
      </c>
      <c r="Q68" t="b">
        <f t="shared" si="5"/>
        <v>1</v>
      </c>
      <c r="R68" s="48" t="str">
        <f t="shared" ref="R68:R124" si="10">IF(S68="","",IF(O68="","", " + "))</f>
        <v/>
      </c>
      <c r="S68" t="str">
        <f t="shared" si="6"/>
        <v/>
      </c>
      <c r="T68" s="48" t="str">
        <f t="shared" ref="T68:T124" si="11">CONCATENATE(O68,R68,S68)</f>
        <v/>
      </c>
      <c r="AT68" s="4"/>
      <c r="AX68" s="92"/>
      <c r="BD68" s="92"/>
      <c r="BG68" s="4"/>
      <c r="BK68" s="92"/>
      <c r="BQ68" s="92"/>
      <c r="BT68" s="4"/>
    </row>
    <row r="69" spans="9:72" x14ac:dyDescent="0.2">
      <c r="I69" s="41">
        <v>41364</v>
      </c>
      <c r="J69" s="4">
        <f t="shared" ref="J69:J132" si="12">I69</f>
        <v>41364</v>
      </c>
      <c r="K69" s="42" t="s">
        <v>27</v>
      </c>
      <c r="M69" s="51">
        <f t="shared" si="8"/>
        <v>45722</v>
      </c>
      <c r="N69" s="49">
        <f t="shared" si="9"/>
        <v>45722</v>
      </c>
      <c r="O69" s="48"/>
      <c r="P69" t="e">
        <f t="shared" ref="P69:P132" si="13">VLOOKUP(N69,$J$4:$K$509,2,FALSE)</f>
        <v>#N/A</v>
      </c>
      <c r="Q69" t="b">
        <f t="shared" ref="Q69:Q132" si="14">ISNA(P69)</f>
        <v>1</v>
      </c>
      <c r="R69" s="48" t="str">
        <f t="shared" si="10"/>
        <v/>
      </c>
      <c r="S69" t="str">
        <f t="shared" ref="S69:S132" si="15">IF(Q69=TRUE,"",P69)</f>
        <v/>
      </c>
      <c r="T69" s="48" t="str">
        <f t="shared" si="11"/>
        <v/>
      </c>
      <c r="AT69" s="4"/>
      <c r="AX69" s="92"/>
      <c r="BD69" s="92"/>
      <c r="BG69" s="4"/>
      <c r="BK69" s="92"/>
      <c r="BQ69" s="92"/>
      <c r="BT69" s="4"/>
    </row>
    <row r="70" spans="9:72" x14ac:dyDescent="0.2">
      <c r="I70" s="41">
        <v>41365</v>
      </c>
      <c r="J70" s="4">
        <f t="shared" si="12"/>
        <v>41365</v>
      </c>
      <c r="K70" s="42" t="s">
        <v>28</v>
      </c>
      <c r="M70" s="51">
        <f t="shared" si="8"/>
        <v>45723</v>
      </c>
      <c r="N70" s="49">
        <f t="shared" si="9"/>
        <v>45723</v>
      </c>
      <c r="O70" s="48"/>
      <c r="P70" t="e">
        <f t="shared" si="13"/>
        <v>#N/A</v>
      </c>
      <c r="Q70" t="b">
        <f t="shared" si="14"/>
        <v>1</v>
      </c>
      <c r="R70" s="48" t="str">
        <f t="shared" si="10"/>
        <v/>
      </c>
      <c r="S70" t="str">
        <f t="shared" si="15"/>
        <v/>
      </c>
      <c r="T70" s="48" t="str">
        <f t="shared" si="11"/>
        <v/>
      </c>
      <c r="AT70" s="4"/>
      <c r="AX70" s="92"/>
      <c r="BD70" s="92"/>
      <c r="BG70" s="4"/>
      <c r="BK70" s="92"/>
      <c r="BQ70" s="92"/>
      <c r="BT70" s="4"/>
    </row>
    <row r="71" spans="9:72" x14ac:dyDescent="0.2">
      <c r="I71" s="43">
        <v>41403</v>
      </c>
      <c r="J71" s="4">
        <f t="shared" si="12"/>
        <v>41403</v>
      </c>
      <c r="K71" s="42" t="s">
        <v>31</v>
      </c>
      <c r="M71" s="51">
        <f t="shared" si="8"/>
        <v>45724</v>
      </c>
      <c r="N71" s="49">
        <f t="shared" si="9"/>
        <v>45724</v>
      </c>
      <c r="O71" s="48"/>
      <c r="P71" t="e">
        <f t="shared" si="13"/>
        <v>#N/A</v>
      </c>
      <c r="Q71" t="b">
        <f t="shared" si="14"/>
        <v>1</v>
      </c>
      <c r="R71" s="48" t="str">
        <f t="shared" si="10"/>
        <v/>
      </c>
      <c r="S71" t="str">
        <f t="shared" si="15"/>
        <v/>
      </c>
      <c r="T71" s="48" t="str">
        <f t="shared" si="11"/>
        <v/>
      </c>
      <c r="AT71" s="4"/>
      <c r="AX71" s="92"/>
      <c r="BD71" s="92"/>
      <c r="BG71" s="4"/>
      <c r="BK71" s="92"/>
      <c r="BQ71" s="92"/>
      <c r="BT71" s="4"/>
    </row>
    <row r="72" spans="9:72" x14ac:dyDescent="0.2">
      <c r="I72" s="43">
        <v>41413</v>
      </c>
      <c r="J72" s="4">
        <f t="shared" si="12"/>
        <v>41413</v>
      </c>
      <c r="K72" s="42" t="s">
        <v>29</v>
      </c>
      <c r="M72" s="51">
        <f t="shared" si="8"/>
        <v>45725</v>
      </c>
      <c r="N72" s="49">
        <f t="shared" si="9"/>
        <v>45725</v>
      </c>
      <c r="O72" s="48"/>
      <c r="P72" t="e">
        <f t="shared" si="13"/>
        <v>#N/A</v>
      </c>
      <c r="Q72" t="b">
        <f t="shared" si="14"/>
        <v>1</v>
      </c>
      <c r="R72" s="48" t="str">
        <f t="shared" si="10"/>
        <v/>
      </c>
      <c r="S72" t="str">
        <f t="shared" si="15"/>
        <v/>
      </c>
      <c r="T72" s="48" t="str">
        <f t="shared" si="11"/>
        <v/>
      </c>
      <c r="AT72" s="4"/>
      <c r="AX72" s="92"/>
      <c r="BD72" s="92"/>
      <c r="BG72" s="4"/>
      <c r="BK72" s="92"/>
      <c r="BQ72" s="92"/>
      <c r="BT72" s="4"/>
    </row>
    <row r="73" spans="9:72" x14ac:dyDescent="0.2">
      <c r="I73" s="43">
        <v>41414</v>
      </c>
      <c r="J73" s="4">
        <f t="shared" si="12"/>
        <v>41414</v>
      </c>
      <c r="K73" s="42" t="s">
        <v>30</v>
      </c>
      <c r="M73" s="51">
        <f t="shared" si="8"/>
        <v>45726</v>
      </c>
      <c r="N73" s="49">
        <f t="shared" si="9"/>
        <v>45726</v>
      </c>
      <c r="O73" s="48"/>
      <c r="P73" t="e">
        <f t="shared" si="13"/>
        <v>#N/A</v>
      </c>
      <c r="Q73" t="b">
        <f t="shared" si="14"/>
        <v>1</v>
      </c>
      <c r="R73" s="48" t="str">
        <f t="shared" si="10"/>
        <v/>
      </c>
      <c r="S73" t="str">
        <f t="shared" si="15"/>
        <v/>
      </c>
      <c r="T73" s="48" t="str">
        <f t="shared" si="11"/>
        <v/>
      </c>
      <c r="AT73" s="4"/>
      <c r="AX73" s="92"/>
      <c r="BD73" s="92"/>
      <c r="BG73" s="4"/>
      <c r="BK73" s="92"/>
      <c r="BQ73" s="92"/>
      <c r="BT73" s="4"/>
    </row>
    <row r="74" spans="9:72" x14ac:dyDescent="0.2">
      <c r="I74" s="41">
        <v>41749</v>
      </c>
      <c r="J74" s="4">
        <f t="shared" si="12"/>
        <v>41749</v>
      </c>
      <c r="K74" s="42" t="s">
        <v>27</v>
      </c>
      <c r="M74" s="51">
        <f t="shared" si="8"/>
        <v>45727</v>
      </c>
      <c r="N74" s="49">
        <f t="shared" si="9"/>
        <v>45727</v>
      </c>
      <c r="O74" s="48"/>
      <c r="P74" t="e">
        <f t="shared" si="13"/>
        <v>#N/A</v>
      </c>
      <c r="Q74" t="b">
        <f t="shared" si="14"/>
        <v>1</v>
      </c>
      <c r="R74" s="48" t="str">
        <f t="shared" si="10"/>
        <v/>
      </c>
      <c r="S74" t="str">
        <f t="shared" si="15"/>
        <v/>
      </c>
      <c r="T74" s="48" t="str">
        <f t="shared" si="11"/>
        <v/>
      </c>
      <c r="AT74" s="4"/>
      <c r="AX74" s="92"/>
      <c r="BD74" s="92"/>
      <c r="BG74" s="4"/>
      <c r="BK74" s="92"/>
      <c r="BQ74" s="92"/>
      <c r="BT74" s="4"/>
    </row>
    <row r="75" spans="9:72" x14ac:dyDescent="0.2">
      <c r="I75" s="41">
        <v>41750</v>
      </c>
      <c r="J75" s="4">
        <f t="shared" si="12"/>
        <v>41750</v>
      </c>
      <c r="K75" s="42" t="s">
        <v>28</v>
      </c>
      <c r="M75" s="51">
        <f t="shared" si="8"/>
        <v>45728</v>
      </c>
      <c r="N75" s="49">
        <f t="shared" si="9"/>
        <v>45728</v>
      </c>
      <c r="O75" s="48"/>
      <c r="P75" t="e">
        <f t="shared" si="13"/>
        <v>#N/A</v>
      </c>
      <c r="Q75" t="b">
        <f t="shared" si="14"/>
        <v>1</v>
      </c>
      <c r="R75" s="48" t="str">
        <f t="shared" si="10"/>
        <v/>
      </c>
      <c r="S75" t="str">
        <f t="shared" si="15"/>
        <v/>
      </c>
      <c r="T75" s="48" t="str">
        <f t="shared" si="11"/>
        <v/>
      </c>
      <c r="AT75" s="4"/>
      <c r="AX75" s="92"/>
      <c r="BD75" s="92"/>
      <c r="BG75" s="4"/>
      <c r="BK75" s="92"/>
      <c r="BQ75" s="92"/>
      <c r="BT75" s="4"/>
    </row>
    <row r="76" spans="9:72" x14ac:dyDescent="0.2">
      <c r="I76" s="43">
        <v>41788</v>
      </c>
      <c r="J76" s="4">
        <f t="shared" si="12"/>
        <v>41788</v>
      </c>
      <c r="K76" s="42" t="s">
        <v>31</v>
      </c>
      <c r="M76" s="51">
        <f t="shared" si="8"/>
        <v>45729</v>
      </c>
      <c r="N76" s="49">
        <f t="shared" si="9"/>
        <v>45729</v>
      </c>
      <c r="O76" s="48"/>
      <c r="P76" t="e">
        <f t="shared" si="13"/>
        <v>#N/A</v>
      </c>
      <c r="Q76" t="b">
        <f t="shared" si="14"/>
        <v>1</v>
      </c>
      <c r="R76" s="48" t="str">
        <f t="shared" si="10"/>
        <v/>
      </c>
      <c r="S76" t="str">
        <f t="shared" si="15"/>
        <v/>
      </c>
      <c r="T76" s="48" t="str">
        <f t="shared" si="11"/>
        <v/>
      </c>
      <c r="AT76" s="4"/>
      <c r="AX76" s="92"/>
      <c r="BD76" s="92"/>
      <c r="BG76" s="4"/>
      <c r="BK76" s="92"/>
      <c r="BQ76" s="92"/>
      <c r="BT76" s="4"/>
    </row>
    <row r="77" spans="9:72" x14ac:dyDescent="0.2">
      <c r="I77" s="43">
        <v>41798</v>
      </c>
      <c r="J77" s="4">
        <f t="shared" si="12"/>
        <v>41798</v>
      </c>
      <c r="K77" s="42" t="s">
        <v>29</v>
      </c>
      <c r="M77" s="51">
        <f t="shared" si="8"/>
        <v>45730</v>
      </c>
      <c r="N77" s="49">
        <f t="shared" si="9"/>
        <v>45730</v>
      </c>
      <c r="O77" s="48"/>
      <c r="P77" t="e">
        <f t="shared" si="13"/>
        <v>#N/A</v>
      </c>
      <c r="Q77" t="b">
        <f t="shared" si="14"/>
        <v>1</v>
      </c>
      <c r="R77" s="48" t="str">
        <f t="shared" si="10"/>
        <v/>
      </c>
      <c r="S77" t="str">
        <f t="shared" si="15"/>
        <v/>
      </c>
      <c r="T77" s="48" t="str">
        <f t="shared" si="11"/>
        <v/>
      </c>
      <c r="AT77" s="4"/>
      <c r="AX77" s="92"/>
      <c r="BD77" s="92"/>
      <c r="BG77" s="4"/>
      <c r="BK77" s="92"/>
      <c r="BQ77" s="92"/>
      <c r="BT77" s="4"/>
    </row>
    <row r="78" spans="9:72" x14ac:dyDescent="0.2">
      <c r="I78" s="43">
        <v>41799</v>
      </c>
      <c r="J78" s="4">
        <f t="shared" si="12"/>
        <v>41799</v>
      </c>
      <c r="K78" s="42" t="s">
        <v>30</v>
      </c>
      <c r="M78" s="51">
        <f t="shared" si="8"/>
        <v>45731</v>
      </c>
      <c r="N78" s="49">
        <f t="shared" si="9"/>
        <v>45731</v>
      </c>
      <c r="O78" s="48"/>
      <c r="P78" t="e">
        <f t="shared" si="13"/>
        <v>#N/A</v>
      </c>
      <c r="Q78" t="b">
        <f t="shared" si="14"/>
        <v>1</v>
      </c>
      <c r="R78" s="48" t="str">
        <f t="shared" si="10"/>
        <v/>
      </c>
      <c r="S78" t="str">
        <f t="shared" si="15"/>
        <v/>
      </c>
      <c r="T78" s="48" t="str">
        <f t="shared" si="11"/>
        <v/>
      </c>
      <c r="AT78" s="4"/>
      <c r="AX78" s="92"/>
      <c r="BD78" s="92"/>
      <c r="BG78" s="4"/>
      <c r="BK78" s="92"/>
      <c r="BQ78" s="92"/>
      <c r="BT78" s="4"/>
    </row>
    <row r="79" spans="9:72" x14ac:dyDescent="0.2">
      <c r="I79" s="41">
        <v>42099</v>
      </c>
      <c r="J79" s="4">
        <f t="shared" si="12"/>
        <v>42099</v>
      </c>
      <c r="K79" s="42" t="s">
        <v>27</v>
      </c>
      <c r="M79" s="51">
        <f t="shared" si="8"/>
        <v>45732</v>
      </c>
      <c r="N79" s="49">
        <f t="shared" si="9"/>
        <v>45732</v>
      </c>
      <c r="O79" s="48"/>
      <c r="P79" t="e">
        <f t="shared" si="13"/>
        <v>#N/A</v>
      </c>
      <c r="Q79" t="b">
        <f t="shared" si="14"/>
        <v>1</v>
      </c>
      <c r="R79" s="48" t="str">
        <f t="shared" si="10"/>
        <v/>
      </c>
      <c r="S79" t="str">
        <f t="shared" si="15"/>
        <v/>
      </c>
      <c r="T79" s="48" t="str">
        <f t="shared" si="11"/>
        <v/>
      </c>
      <c r="AT79" s="4"/>
      <c r="AX79" s="92"/>
      <c r="BD79" s="92"/>
      <c r="BG79" s="4"/>
      <c r="BK79" s="92"/>
      <c r="BQ79" s="92"/>
      <c r="BT79" s="4"/>
    </row>
    <row r="80" spans="9:72" x14ac:dyDescent="0.2">
      <c r="I80" s="41">
        <v>42100</v>
      </c>
      <c r="J80" s="4">
        <f t="shared" si="12"/>
        <v>42100</v>
      </c>
      <c r="K80" s="42" t="s">
        <v>28</v>
      </c>
      <c r="M80" s="51">
        <f t="shared" si="8"/>
        <v>45733</v>
      </c>
      <c r="N80" s="49">
        <f t="shared" si="9"/>
        <v>45733</v>
      </c>
      <c r="O80" s="48"/>
      <c r="P80" t="e">
        <f t="shared" si="13"/>
        <v>#N/A</v>
      </c>
      <c r="Q80" t="b">
        <f t="shared" si="14"/>
        <v>1</v>
      </c>
      <c r="R80" s="48" t="str">
        <f t="shared" si="10"/>
        <v/>
      </c>
      <c r="S80" t="str">
        <f t="shared" si="15"/>
        <v/>
      </c>
      <c r="T80" s="48" t="str">
        <f t="shared" si="11"/>
        <v/>
      </c>
      <c r="AT80" s="4"/>
      <c r="AX80" s="92"/>
      <c r="BD80" s="92"/>
      <c r="BG80" s="4"/>
      <c r="BK80" s="92"/>
      <c r="BQ80" s="92"/>
      <c r="BT80" s="4"/>
    </row>
    <row r="81" spans="9:72" x14ac:dyDescent="0.2">
      <c r="I81" s="43">
        <v>42138</v>
      </c>
      <c r="J81" s="4">
        <f t="shared" si="12"/>
        <v>42138</v>
      </c>
      <c r="K81" s="42" t="s">
        <v>31</v>
      </c>
      <c r="M81" s="51">
        <f t="shared" si="8"/>
        <v>45734</v>
      </c>
      <c r="N81" s="49">
        <f t="shared" si="9"/>
        <v>45734</v>
      </c>
      <c r="O81" s="48"/>
      <c r="P81" t="e">
        <f t="shared" si="13"/>
        <v>#N/A</v>
      </c>
      <c r="Q81" t="b">
        <f t="shared" si="14"/>
        <v>1</v>
      </c>
      <c r="R81" s="48" t="str">
        <f t="shared" si="10"/>
        <v/>
      </c>
      <c r="S81" t="str">
        <f t="shared" si="15"/>
        <v/>
      </c>
      <c r="T81" s="48" t="str">
        <f t="shared" si="11"/>
        <v/>
      </c>
      <c r="AT81" s="4"/>
      <c r="AX81" s="92"/>
      <c r="BD81" s="92"/>
      <c r="BG81" s="4"/>
      <c r="BK81" s="92"/>
      <c r="BQ81" s="92"/>
      <c r="BT81" s="4"/>
    </row>
    <row r="82" spans="9:72" x14ac:dyDescent="0.2">
      <c r="I82" s="43">
        <v>42148</v>
      </c>
      <c r="J82" s="4">
        <f t="shared" si="12"/>
        <v>42148</v>
      </c>
      <c r="K82" s="42" t="s">
        <v>29</v>
      </c>
      <c r="M82" s="51">
        <f t="shared" si="8"/>
        <v>45735</v>
      </c>
      <c r="N82" s="49">
        <f t="shared" si="9"/>
        <v>45735</v>
      </c>
      <c r="O82" s="48"/>
      <c r="P82" t="e">
        <f t="shared" si="13"/>
        <v>#N/A</v>
      </c>
      <c r="Q82" t="b">
        <f t="shared" si="14"/>
        <v>1</v>
      </c>
      <c r="R82" s="48" t="str">
        <f t="shared" si="10"/>
        <v/>
      </c>
      <c r="S82" t="str">
        <f t="shared" si="15"/>
        <v/>
      </c>
      <c r="T82" s="48" t="str">
        <f t="shared" si="11"/>
        <v/>
      </c>
      <c r="AT82" s="4"/>
      <c r="AX82" s="92"/>
      <c r="BD82" s="92"/>
      <c r="BG82" s="4"/>
      <c r="BK82" s="92"/>
      <c r="BQ82" s="92"/>
      <c r="BT82" s="4"/>
    </row>
    <row r="83" spans="9:72" x14ac:dyDescent="0.2">
      <c r="I83" s="43">
        <v>42149</v>
      </c>
      <c r="J83" s="4">
        <f t="shared" si="12"/>
        <v>42149</v>
      </c>
      <c r="K83" s="42" t="s">
        <v>30</v>
      </c>
      <c r="M83" s="51">
        <f t="shared" si="8"/>
        <v>45736</v>
      </c>
      <c r="N83" s="49">
        <f t="shared" si="9"/>
        <v>45736</v>
      </c>
      <c r="O83" s="48"/>
      <c r="P83" t="e">
        <f t="shared" si="13"/>
        <v>#N/A</v>
      </c>
      <c r="Q83" t="b">
        <f t="shared" si="14"/>
        <v>1</v>
      </c>
      <c r="R83" s="48" t="str">
        <f t="shared" si="10"/>
        <v/>
      </c>
      <c r="S83" t="str">
        <f t="shared" si="15"/>
        <v/>
      </c>
      <c r="T83" s="48" t="str">
        <f t="shared" si="11"/>
        <v/>
      </c>
      <c r="AT83" s="4"/>
      <c r="AX83" s="92"/>
      <c r="BD83" s="92"/>
      <c r="BG83" s="4"/>
      <c r="BK83" s="92"/>
      <c r="BQ83" s="92"/>
      <c r="BT83" s="4"/>
    </row>
    <row r="84" spans="9:72" x14ac:dyDescent="0.2">
      <c r="I84" s="41">
        <v>42456</v>
      </c>
      <c r="J84" s="4">
        <f t="shared" si="12"/>
        <v>42456</v>
      </c>
      <c r="K84" s="42" t="s">
        <v>27</v>
      </c>
      <c r="M84" s="51">
        <f t="shared" si="8"/>
        <v>45737</v>
      </c>
      <c r="N84" s="49">
        <f t="shared" si="9"/>
        <v>45737</v>
      </c>
      <c r="O84" s="48"/>
      <c r="P84" t="e">
        <f t="shared" si="13"/>
        <v>#N/A</v>
      </c>
      <c r="Q84" t="b">
        <f t="shared" si="14"/>
        <v>1</v>
      </c>
      <c r="R84" s="48" t="str">
        <f t="shared" si="10"/>
        <v/>
      </c>
      <c r="S84" t="str">
        <f t="shared" si="15"/>
        <v/>
      </c>
      <c r="T84" s="48" t="str">
        <f t="shared" si="11"/>
        <v/>
      </c>
      <c r="AT84" s="4"/>
      <c r="AX84" s="92"/>
      <c r="BD84" s="92"/>
      <c r="BG84" s="4"/>
      <c r="BK84" s="92"/>
      <c r="BQ84" s="92"/>
      <c r="BT84" s="4"/>
    </row>
    <row r="85" spans="9:72" x14ac:dyDescent="0.2">
      <c r="I85" s="41">
        <v>42457</v>
      </c>
      <c r="J85" s="4">
        <f t="shared" si="12"/>
        <v>42457</v>
      </c>
      <c r="K85" s="42" t="s">
        <v>28</v>
      </c>
      <c r="M85" s="51">
        <f t="shared" si="8"/>
        <v>45738</v>
      </c>
      <c r="N85" s="49">
        <f t="shared" si="9"/>
        <v>45738</v>
      </c>
      <c r="O85" s="48"/>
      <c r="P85" t="e">
        <f t="shared" si="13"/>
        <v>#N/A</v>
      </c>
      <c r="Q85" t="b">
        <f t="shared" si="14"/>
        <v>1</v>
      </c>
      <c r="R85" s="48" t="str">
        <f t="shared" si="10"/>
        <v/>
      </c>
      <c r="S85" t="str">
        <f t="shared" si="15"/>
        <v/>
      </c>
      <c r="T85" s="48" t="str">
        <f t="shared" si="11"/>
        <v/>
      </c>
      <c r="AT85" s="4"/>
      <c r="AX85" s="92"/>
      <c r="BD85" s="92"/>
      <c r="BG85" s="4"/>
      <c r="BK85" s="92"/>
      <c r="BQ85" s="92"/>
      <c r="BT85" s="4"/>
    </row>
    <row r="86" spans="9:72" x14ac:dyDescent="0.2">
      <c r="I86" s="43">
        <v>42495</v>
      </c>
      <c r="J86" s="4">
        <f t="shared" si="12"/>
        <v>42495</v>
      </c>
      <c r="K86" s="42" t="s">
        <v>31</v>
      </c>
      <c r="M86" s="51">
        <f t="shared" si="8"/>
        <v>45739</v>
      </c>
      <c r="N86" s="49">
        <f t="shared" si="9"/>
        <v>45739</v>
      </c>
      <c r="O86" s="48"/>
      <c r="P86" t="e">
        <f t="shared" si="13"/>
        <v>#N/A</v>
      </c>
      <c r="Q86" t="b">
        <f t="shared" si="14"/>
        <v>1</v>
      </c>
      <c r="R86" s="48" t="str">
        <f t="shared" si="10"/>
        <v/>
      </c>
      <c r="S86" t="str">
        <f t="shared" si="15"/>
        <v/>
      </c>
      <c r="T86" s="48" t="str">
        <f t="shared" si="11"/>
        <v/>
      </c>
      <c r="AT86" s="4"/>
      <c r="AX86" s="92"/>
      <c r="BD86" s="92"/>
      <c r="BG86" s="4"/>
      <c r="BK86" s="92"/>
      <c r="BQ86" s="92"/>
      <c r="BT86" s="4"/>
    </row>
    <row r="87" spans="9:72" x14ac:dyDescent="0.2">
      <c r="I87" s="43">
        <v>42505</v>
      </c>
      <c r="J87" s="4">
        <f t="shared" si="12"/>
        <v>42505</v>
      </c>
      <c r="K87" s="42" t="s">
        <v>29</v>
      </c>
      <c r="M87" s="51">
        <f t="shared" si="8"/>
        <v>45740</v>
      </c>
      <c r="N87" s="49">
        <f t="shared" si="9"/>
        <v>45740</v>
      </c>
      <c r="O87" s="48"/>
      <c r="P87" t="e">
        <f t="shared" si="13"/>
        <v>#N/A</v>
      </c>
      <c r="Q87" t="b">
        <f t="shared" si="14"/>
        <v>1</v>
      </c>
      <c r="R87" s="48" t="str">
        <f t="shared" si="10"/>
        <v/>
      </c>
      <c r="S87" t="str">
        <f t="shared" si="15"/>
        <v/>
      </c>
      <c r="T87" s="48" t="str">
        <f t="shared" si="11"/>
        <v/>
      </c>
      <c r="AT87" s="4"/>
      <c r="AX87" s="92"/>
      <c r="BD87" s="92"/>
      <c r="BG87" s="4"/>
      <c r="BK87" s="92"/>
      <c r="BQ87" s="92"/>
      <c r="BT87" s="4"/>
    </row>
    <row r="88" spans="9:72" x14ac:dyDescent="0.2">
      <c r="I88" s="43">
        <v>42506</v>
      </c>
      <c r="J88" s="4">
        <f t="shared" si="12"/>
        <v>42506</v>
      </c>
      <c r="K88" s="42" t="s">
        <v>30</v>
      </c>
      <c r="M88" s="51">
        <f t="shared" si="8"/>
        <v>45741</v>
      </c>
      <c r="N88" s="49">
        <f t="shared" si="9"/>
        <v>45741</v>
      </c>
      <c r="O88" s="48"/>
      <c r="P88" t="e">
        <f t="shared" si="13"/>
        <v>#N/A</v>
      </c>
      <c r="Q88" t="b">
        <f t="shared" si="14"/>
        <v>1</v>
      </c>
      <c r="R88" s="48" t="str">
        <f t="shared" si="10"/>
        <v/>
      </c>
      <c r="S88" t="str">
        <f t="shared" si="15"/>
        <v/>
      </c>
      <c r="T88" s="48" t="str">
        <f t="shared" si="11"/>
        <v/>
      </c>
      <c r="AT88" s="4"/>
      <c r="AX88" s="92"/>
      <c r="BD88" s="92"/>
      <c r="BG88" s="4"/>
      <c r="BK88" s="92"/>
      <c r="BQ88" s="92"/>
      <c r="BT88" s="4"/>
    </row>
    <row r="89" spans="9:72" x14ac:dyDescent="0.2">
      <c r="I89" s="41">
        <v>42841</v>
      </c>
      <c r="J89" s="4">
        <f t="shared" si="12"/>
        <v>42841</v>
      </c>
      <c r="K89" s="42" t="s">
        <v>27</v>
      </c>
      <c r="M89" s="51">
        <f t="shared" si="8"/>
        <v>45742</v>
      </c>
      <c r="N89" s="49">
        <f t="shared" si="9"/>
        <v>45742</v>
      </c>
      <c r="O89" s="48"/>
      <c r="P89" t="e">
        <f t="shared" si="13"/>
        <v>#N/A</v>
      </c>
      <c r="Q89" t="b">
        <f t="shared" si="14"/>
        <v>1</v>
      </c>
      <c r="R89" s="48" t="str">
        <f t="shared" si="10"/>
        <v/>
      </c>
      <c r="S89" t="str">
        <f t="shared" si="15"/>
        <v/>
      </c>
      <c r="T89" s="48" t="str">
        <f t="shared" si="11"/>
        <v/>
      </c>
      <c r="AT89" s="4"/>
      <c r="AX89" s="92"/>
      <c r="BD89" s="92"/>
      <c r="BG89" s="4"/>
      <c r="BK89" s="92"/>
      <c r="BQ89" s="92"/>
      <c r="BT89" s="4"/>
    </row>
    <row r="90" spans="9:72" x14ac:dyDescent="0.2">
      <c r="I90" s="41">
        <v>42842</v>
      </c>
      <c r="J90" s="4">
        <f t="shared" si="12"/>
        <v>42842</v>
      </c>
      <c r="K90" s="42" t="s">
        <v>28</v>
      </c>
      <c r="M90" s="51">
        <f t="shared" si="8"/>
        <v>45743</v>
      </c>
      <c r="N90" s="49">
        <f t="shared" si="9"/>
        <v>45743</v>
      </c>
      <c r="O90" s="48"/>
      <c r="P90" t="e">
        <f t="shared" si="13"/>
        <v>#N/A</v>
      </c>
      <c r="Q90" t="b">
        <f t="shared" si="14"/>
        <v>1</v>
      </c>
      <c r="R90" s="48" t="str">
        <f t="shared" si="10"/>
        <v/>
      </c>
      <c r="S90" t="str">
        <f t="shared" si="15"/>
        <v/>
      </c>
      <c r="T90" s="48" t="str">
        <f t="shared" si="11"/>
        <v/>
      </c>
      <c r="AT90" s="4"/>
      <c r="AX90" s="92"/>
      <c r="BD90" s="92"/>
      <c r="BG90" s="4"/>
      <c r="BK90" s="92"/>
      <c r="BQ90" s="92"/>
      <c r="BT90" s="4"/>
    </row>
    <row r="91" spans="9:72" x14ac:dyDescent="0.2">
      <c r="I91" s="43">
        <v>42880</v>
      </c>
      <c r="J91" s="4">
        <f t="shared" si="12"/>
        <v>42880</v>
      </c>
      <c r="K91" s="42" t="s">
        <v>31</v>
      </c>
      <c r="M91" s="51">
        <f t="shared" si="8"/>
        <v>45744</v>
      </c>
      <c r="N91" s="49">
        <f t="shared" si="9"/>
        <v>45744</v>
      </c>
      <c r="O91" s="48"/>
      <c r="P91" t="e">
        <f t="shared" si="13"/>
        <v>#N/A</v>
      </c>
      <c r="Q91" t="b">
        <f t="shared" si="14"/>
        <v>1</v>
      </c>
      <c r="R91" s="48" t="str">
        <f t="shared" si="10"/>
        <v/>
      </c>
      <c r="S91" t="str">
        <f t="shared" si="15"/>
        <v/>
      </c>
      <c r="T91" s="48" t="str">
        <f t="shared" si="11"/>
        <v/>
      </c>
      <c r="AT91" s="4"/>
      <c r="AX91" s="92"/>
      <c r="BD91" s="92"/>
      <c r="BG91" s="4"/>
      <c r="BK91" s="92"/>
      <c r="BQ91" s="92"/>
      <c r="BT91" s="4"/>
    </row>
    <row r="92" spans="9:72" x14ac:dyDescent="0.2">
      <c r="I92" s="43">
        <v>42890</v>
      </c>
      <c r="J92" s="4">
        <f t="shared" si="12"/>
        <v>42890</v>
      </c>
      <c r="K92" s="42" t="s">
        <v>29</v>
      </c>
      <c r="M92" s="51">
        <f t="shared" si="8"/>
        <v>45745</v>
      </c>
      <c r="N92" s="49">
        <f t="shared" si="9"/>
        <v>45745</v>
      </c>
      <c r="O92" s="48"/>
      <c r="P92" t="e">
        <f t="shared" si="13"/>
        <v>#N/A</v>
      </c>
      <c r="Q92" t="b">
        <f t="shared" si="14"/>
        <v>1</v>
      </c>
      <c r="R92" s="48" t="str">
        <f t="shared" si="10"/>
        <v/>
      </c>
      <c r="S92" t="str">
        <f t="shared" si="15"/>
        <v/>
      </c>
      <c r="T92" s="48" t="str">
        <f t="shared" si="11"/>
        <v/>
      </c>
      <c r="AT92" s="4"/>
      <c r="AX92" s="92"/>
      <c r="BD92" s="92"/>
      <c r="BG92" s="4"/>
      <c r="BK92" s="92"/>
      <c r="BQ92" s="92"/>
      <c r="BT92" s="4"/>
    </row>
    <row r="93" spans="9:72" x14ac:dyDescent="0.2">
      <c r="I93" s="43">
        <v>42891</v>
      </c>
      <c r="J93" s="4">
        <f t="shared" si="12"/>
        <v>42891</v>
      </c>
      <c r="K93" s="42" t="s">
        <v>30</v>
      </c>
      <c r="M93" s="51">
        <f t="shared" si="8"/>
        <v>45746</v>
      </c>
      <c r="N93" s="49">
        <f t="shared" si="9"/>
        <v>45746</v>
      </c>
      <c r="O93" s="48"/>
      <c r="P93" t="e">
        <f t="shared" si="13"/>
        <v>#N/A</v>
      </c>
      <c r="Q93" t="b">
        <f t="shared" si="14"/>
        <v>1</v>
      </c>
      <c r="R93" s="48" t="str">
        <f t="shared" si="10"/>
        <v/>
      </c>
      <c r="S93" t="str">
        <f t="shared" si="15"/>
        <v/>
      </c>
      <c r="T93" s="48" t="str">
        <f t="shared" si="11"/>
        <v/>
      </c>
      <c r="AT93" s="4"/>
      <c r="AX93" s="92"/>
      <c r="BD93" s="92"/>
      <c r="BG93" s="4"/>
      <c r="BK93" s="92"/>
      <c r="BQ93" s="92"/>
      <c r="BT93" s="4"/>
    </row>
    <row r="94" spans="9:72" x14ac:dyDescent="0.2">
      <c r="I94" s="41">
        <v>43191</v>
      </c>
      <c r="J94" s="4">
        <f t="shared" si="12"/>
        <v>43191</v>
      </c>
      <c r="K94" s="42" t="s">
        <v>27</v>
      </c>
      <c r="M94" s="51">
        <f t="shared" si="8"/>
        <v>45747</v>
      </c>
      <c r="N94" s="49">
        <f t="shared" si="9"/>
        <v>45747</v>
      </c>
      <c r="O94" s="48"/>
      <c r="P94" t="e">
        <f t="shared" si="13"/>
        <v>#N/A</v>
      </c>
      <c r="Q94" t="b">
        <f t="shared" si="14"/>
        <v>1</v>
      </c>
      <c r="R94" s="48" t="str">
        <f t="shared" si="10"/>
        <v/>
      </c>
      <c r="S94" t="str">
        <f t="shared" si="15"/>
        <v/>
      </c>
      <c r="T94" s="48" t="str">
        <f t="shared" si="11"/>
        <v/>
      </c>
      <c r="AT94" s="4"/>
      <c r="AX94" s="92"/>
      <c r="BD94" s="92"/>
      <c r="BG94" s="4"/>
      <c r="BK94" s="92"/>
      <c r="BQ94" s="92"/>
      <c r="BT94" s="4"/>
    </row>
    <row r="95" spans="9:72" x14ac:dyDescent="0.2">
      <c r="I95" s="41">
        <v>43192</v>
      </c>
      <c r="J95" s="4">
        <f t="shared" si="12"/>
        <v>43192</v>
      </c>
      <c r="K95" s="42" t="s">
        <v>28</v>
      </c>
      <c r="M95" s="51">
        <f t="shared" si="8"/>
        <v>45748</v>
      </c>
      <c r="N95" s="49">
        <f t="shared" si="9"/>
        <v>45748</v>
      </c>
      <c r="O95" s="48"/>
      <c r="P95" t="e">
        <f t="shared" si="13"/>
        <v>#N/A</v>
      </c>
      <c r="Q95" t="b">
        <f t="shared" si="14"/>
        <v>1</v>
      </c>
      <c r="R95" s="48" t="str">
        <f t="shared" si="10"/>
        <v/>
      </c>
      <c r="S95" t="str">
        <f t="shared" si="15"/>
        <v/>
      </c>
      <c r="T95" s="48" t="str">
        <f t="shared" si="11"/>
        <v/>
      </c>
      <c r="AT95" s="4"/>
      <c r="AX95" s="92"/>
      <c r="BD95" s="92"/>
      <c r="BG95" s="4"/>
      <c r="BK95" s="92"/>
      <c r="BQ95" s="92"/>
      <c r="BT95" s="4"/>
    </row>
    <row r="96" spans="9:72" x14ac:dyDescent="0.2">
      <c r="I96" s="43">
        <v>43230</v>
      </c>
      <c r="J96" s="4">
        <f t="shared" si="12"/>
        <v>43230</v>
      </c>
      <c r="K96" s="42" t="s">
        <v>31</v>
      </c>
      <c r="M96" s="51">
        <f t="shared" si="8"/>
        <v>45749</v>
      </c>
      <c r="N96" s="49">
        <f t="shared" si="9"/>
        <v>45749</v>
      </c>
      <c r="O96" s="48"/>
      <c r="P96" t="e">
        <f t="shared" si="13"/>
        <v>#N/A</v>
      </c>
      <c r="Q96" t="b">
        <f t="shared" si="14"/>
        <v>1</v>
      </c>
      <c r="R96" s="48" t="str">
        <f t="shared" si="10"/>
        <v/>
      </c>
      <c r="S96" t="str">
        <f t="shared" si="15"/>
        <v/>
      </c>
      <c r="T96" s="48" t="str">
        <f t="shared" si="11"/>
        <v/>
      </c>
      <c r="AT96" s="4"/>
      <c r="AX96" s="92"/>
      <c r="BD96" s="92"/>
      <c r="BG96" s="4"/>
      <c r="BK96" s="92"/>
      <c r="BQ96" s="92"/>
      <c r="BT96" s="4"/>
    </row>
    <row r="97" spans="9:72" x14ac:dyDescent="0.2">
      <c r="I97" s="43">
        <v>43240</v>
      </c>
      <c r="J97" s="4">
        <f t="shared" si="12"/>
        <v>43240</v>
      </c>
      <c r="K97" s="42" t="s">
        <v>29</v>
      </c>
      <c r="M97" s="51">
        <f t="shared" si="8"/>
        <v>45750</v>
      </c>
      <c r="N97" s="49">
        <f t="shared" si="9"/>
        <v>45750</v>
      </c>
      <c r="O97" s="48"/>
      <c r="P97" t="e">
        <f t="shared" si="13"/>
        <v>#N/A</v>
      </c>
      <c r="Q97" t="b">
        <f t="shared" si="14"/>
        <v>1</v>
      </c>
      <c r="R97" s="48" t="str">
        <f t="shared" si="10"/>
        <v/>
      </c>
      <c r="S97" t="str">
        <f t="shared" si="15"/>
        <v/>
      </c>
      <c r="T97" s="48" t="str">
        <f t="shared" si="11"/>
        <v/>
      </c>
      <c r="AT97" s="4"/>
      <c r="AX97" s="92"/>
      <c r="BD97" s="92"/>
      <c r="BG97" s="4"/>
      <c r="BK97" s="92"/>
      <c r="BQ97" s="92"/>
      <c r="BT97" s="4"/>
    </row>
    <row r="98" spans="9:72" x14ac:dyDescent="0.2">
      <c r="I98" s="43">
        <v>43241</v>
      </c>
      <c r="J98" s="4">
        <f t="shared" si="12"/>
        <v>43241</v>
      </c>
      <c r="K98" s="42" t="s">
        <v>30</v>
      </c>
      <c r="M98" s="51">
        <f t="shared" si="8"/>
        <v>45751</v>
      </c>
      <c r="N98" s="49">
        <f t="shared" si="9"/>
        <v>45751</v>
      </c>
      <c r="O98" s="48"/>
      <c r="P98" t="e">
        <f t="shared" si="13"/>
        <v>#N/A</v>
      </c>
      <c r="Q98" t="b">
        <f t="shared" si="14"/>
        <v>1</v>
      </c>
      <c r="R98" s="48" t="str">
        <f t="shared" si="10"/>
        <v/>
      </c>
      <c r="S98" t="str">
        <f t="shared" si="15"/>
        <v/>
      </c>
      <c r="T98" s="48" t="str">
        <f t="shared" si="11"/>
        <v/>
      </c>
      <c r="AT98" s="4"/>
      <c r="AX98" s="92"/>
      <c r="BD98" s="92"/>
      <c r="BG98" s="4"/>
      <c r="BK98" s="92"/>
      <c r="BQ98" s="92"/>
      <c r="BT98" s="4"/>
    </row>
    <row r="99" spans="9:72" x14ac:dyDescent="0.2">
      <c r="I99" s="41">
        <v>43576</v>
      </c>
      <c r="J99" s="4">
        <f t="shared" si="12"/>
        <v>43576</v>
      </c>
      <c r="K99" s="42" t="s">
        <v>27</v>
      </c>
      <c r="M99" s="51">
        <f t="shared" si="8"/>
        <v>45752</v>
      </c>
      <c r="N99" s="49">
        <f t="shared" si="9"/>
        <v>45752</v>
      </c>
      <c r="O99" s="48"/>
      <c r="P99" t="e">
        <f t="shared" si="13"/>
        <v>#N/A</v>
      </c>
      <c r="Q99" t="b">
        <f t="shared" si="14"/>
        <v>1</v>
      </c>
      <c r="R99" s="48" t="str">
        <f t="shared" si="10"/>
        <v/>
      </c>
      <c r="S99" t="str">
        <f t="shared" si="15"/>
        <v/>
      </c>
      <c r="T99" s="48" t="str">
        <f t="shared" si="11"/>
        <v/>
      </c>
      <c r="AT99" s="4"/>
      <c r="AX99" s="92"/>
      <c r="BD99" s="92"/>
      <c r="BG99" s="4"/>
      <c r="BK99" s="92"/>
      <c r="BQ99" s="92"/>
      <c r="BT99" s="4"/>
    </row>
    <row r="100" spans="9:72" x14ac:dyDescent="0.2">
      <c r="I100" s="41">
        <v>43577</v>
      </c>
      <c r="J100" s="4">
        <f t="shared" si="12"/>
        <v>43577</v>
      </c>
      <c r="K100" s="42" t="s">
        <v>28</v>
      </c>
      <c r="M100" s="51">
        <f t="shared" si="8"/>
        <v>45753</v>
      </c>
      <c r="N100" s="49">
        <f t="shared" si="9"/>
        <v>45753</v>
      </c>
      <c r="O100" s="48"/>
      <c r="P100" t="e">
        <f t="shared" si="13"/>
        <v>#N/A</v>
      </c>
      <c r="Q100" t="b">
        <f t="shared" si="14"/>
        <v>1</v>
      </c>
      <c r="R100" s="48" t="str">
        <f t="shared" si="10"/>
        <v/>
      </c>
      <c r="S100" t="str">
        <f t="shared" si="15"/>
        <v/>
      </c>
      <c r="T100" s="48" t="str">
        <f t="shared" si="11"/>
        <v/>
      </c>
      <c r="AT100" s="4"/>
      <c r="AX100" s="92"/>
      <c r="BD100" s="92"/>
      <c r="BG100" s="4"/>
      <c r="BK100" s="92"/>
      <c r="BQ100" s="92"/>
      <c r="BT100" s="4"/>
    </row>
    <row r="101" spans="9:72" x14ac:dyDescent="0.2">
      <c r="I101" s="43">
        <v>43615</v>
      </c>
      <c r="J101" s="4">
        <f t="shared" si="12"/>
        <v>43615</v>
      </c>
      <c r="K101" s="42" t="s">
        <v>31</v>
      </c>
      <c r="M101" s="51">
        <f t="shared" si="8"/>
        <v>45754</v>
      </c>
      <c r="N101" s="49">
        <f t="shared" si="9"/>
        <v>45754</v>
      </c>
      <c r="O101" s="48"/>
      <c r="P101" t="e">
        <f t="shared" si="13"/>
        <v>#N/A</v>
      </c>
      <c r="Q101" t="b">
        <f t="shared" si="14"/>
        <v>1</v>
      </c>
      <c r="R101" s="48" t="str">
        <f t="shared" si="10"/>
        <v/>
      </c>
      <c r="S101" t="str">
        <f t="shared" si="15"/>
        <v/>
      </c>
      <c r="T101" s="48" t="str">
        <f t="shared" si="11"/>
        <v/>
      </c>
      <c r="AT101" s="4"/>
      <c r="AX101" s="92"/>
      <c r="BD101" s="92"/>
      <c r="BG101" s="4"/>
      <c r="BK101" s="92"/>
      <c r="BQ101" s="92"/>
      <c r="BT101" s="4"/>
    </row>
    <row r="102" spans="9:72" x14ac:dyDescent="0.2">
      <c r="I102" s="43">
        <v>43625</v>
      </c>
      <c r="J102" s="4">
        <f t="shared" si="12"/>
        <v>43625</v>
      </c>
      <c r="K102" s="42" t="s">
        <v>29</v>
      </c>
      <c r="M102" s="51">
        <f t="shared" si="8"/>
        <v>45755</v>
      </c>
      <c r="N102" s="49">
        <f t="shared" si="9"/>
        <v>45755</v>
      </c>
      <c r="O102" s="48"/>
      <c r="P102" t="e">
        <f t="shared" si="13"/>
        <v>#N/A</v>
      </c>
      <c r="Q102" t="b">
        <f t="shared" si="14"/>
        <v>1</v>
      </c>
      <c r="R102" s="48" t="str">
        <f t="shared" si="10"/>
        <v/>
      </c>
      <c r="S102" t="str">
        <f t="shared" si="15"/>
        <v/>
      </c>
      <c r="T102" s="48" t="str">
        <f t="shared" si="11"/>
        <v/>
      </c>
      <c r="AC102" s="93"/>
      <c r="AP102" s="93"/>
      <c r="AT102" s="4"/>
      <c r="AX102" s="92"/>
      <c r="BC102" s="93"/>
      <c r="BD102" s="92"/>
      <c r="BG102" s="4"/>
      <c r="BK102" s="92"/>
      <c r="BP102" s="93"/>
      <c r="BQ102" s="92"/>
      <c r="BT102" s="4"/>
    </row>
    <row r="103" spans="9:72" x14ac:dyDescent="0.2">
      <c r="I103" s="43">
        <v>43626</v>
      </c>
      <c r="J103" s="4">
        <f t="shared" si="12"/>
        <v>43626</v>
      </c>
      <c r="K103" s="42" t="s">
        <v>30</v>
      </c>
      <c r="M103" s="51">
        <f t="shared" si="8"/>
        <v>45756</v>
      </c>
      <c r="N103" s="49">
        <f t="shared" si="9"/>
        <v>45756</v>
      </c>
      <c r="O103" s="48"/>
      <c r="P103" t="e">
        <f t="shared" si="13"/>
        <v>#N/A</v>
      </c>
      <c r="Q103" t="b">
        <f t="shared" si="14"/>
        <v>1</v>
      </c>
      <c r="R103" s="48" t="str">
        <f t="shared" si="10"/>
        <v/>
      </c>
      <c r="S103" t="str">
        <f t="shared" si="15"/>
        <v/>
      </c>
      <c r="T103" s="48" t="str">
        <f t="shared" si="11"/>
        <v/>
      </c>
      <c r="AC103" s="94"/>
      <c r="AP103" s="94"/>
      <c r="AT103" s="4"/>
      <c r="AX103" s="92"/>
      <c r="BC103" s="94"/>
      <c r="BD103" s="92"/>
      <c r="BG103" s="4"/>
      <c r="BK103" s="92"/>
      <c r="BP103" s="94"/>
      <c r="BQ103" s="92"/>
      <c r="BT103" s="4"/>
    </row>
    <row r="104" spans="9:72" x14ac:dyDescent="0.2">
      <c r="I104" s="41">
        <v>43933</v>
      </c>
      <c r="J104" s="4">
        <f t="shared" si="12"/>
        <v>43933</v>
      </c>
      <c r="K104" s="42" t="s">
        <v>27</v>
      </c>
      <c r="M104" s="51">
        <f t="shared" si="8"/>
        <v>45757</v>
      </c>
      <c r="N104" s="49">
        <f t="shared" si="9"/>
        <v>45757</v>
      </c>
      <c r="O104" s="48"/>
      <c r="P104" t="e">
        <f t="shared" si="13"/>
        <v>#N/A</v>
      </c>
      <c r="Q104" t="b">
        <f t="shared" si="14"/>
        <v>1</v>
      </c>
      <c r="R104" s="48" t="str">
        <f t="shared" si="10"/>
        <v/>
      </c>
      <c r="S104" t="str">
        <f t="shared" si="15"/>
        <v/>
      </c>
      <c r="T104" s="48" t="str">
        <f t="shared" si="11"/>
        <v/>
      </c>
      <c r="AT104" s="4"/>
      <c r="AX104" s="92"/>
      <c r="BD104" s="92"/>
      <c r="BG104" s="4"/>
      <c r="BK104" s="92"/>
      <c r="BQ104" s="92"/>
      <c r="BT104" s="4"/>
    </row>
    <row r="105" spans="9:72" x14ac:dyDescent="0.2">
      <c r="I105" s="41">
        <v>43934</v>
      </c>
      <c r="J105" s="4">
        <f t="shared" si="12"/>
        <v>43934</v>
      </c>
      <c r="K105" s="42" t="s">
        <v>28</v>
      </c>
      <c r="M105" s="51">
        <f t="shared" si="8"/>
        <v>45758</v>
      </c>
      <c r="N105" s="49">
        <f t="shared" si="9"/>
        <v>45758</v>
      </c>
      <c r="O105" s="48"/>
      <c r="P105" t="e">
        <f t="shared" si="13"/>
        <v>#N/A</v>
      </c>
      <c r="Q105" t="b">
        <f t="shared" si="14"/>
        <v>1</v>
      </c>
      <c r="R105" s="48" t="str">
        <f t="shared" si="10"/>
        <v/>
      </c>
      <c r="S105" t="str">
        <f t="shared" si="15"/>
        <v/>
      </c>
      <c r="T105" s="48" t="str">
        <f t="shared" si="11"/>
        <v/>
      </c>
      <c r="AT105" s="4"/>
      <c r="AX105" s="92"/>
      <c r="BD105" s="92"/>
      <c r="BG105" s="4"/>
      <c r="BK105" s="92"/>
      <c r="BQ105" s="92"/>
      <c r="BT105" s="4"/>
    </row>
    <row r="106" spans="9:72" x14ac:dyDescent="0.2">
      <c r="I106" s="43">
        <v>43972</v>
      </c>
      <c r="J106" s="4">
        <f t="shared" si="12"/>
        <v>43972</v>
      </c>
      <c r="K106" s="42" t="s">
        <v>31</v>
      </c>
      <c r="M106" s="51">
        <f t="shared" si="8"/>
        <v>45759</v>
      </c>
      <c r="N106" s="49">
        <f t="shared" si="9"/>
        <v>45759</v>
      </c>
      <c r="O106" s="48"/>
      <c r="P106" t="e">
        <f t="shared" si="13"/>
        <v>#N/A</v>
      </c>
      <c r="Q106" t="b">
        <f t="shared" si="14"/>
        <v>1</v>
      </c>
      <c r="R106" s="48" t="str">
        <f t="shared" si="10"/>
        <v/>
      </c>
      <c r="S106" t="str">
        <f t="shared" si="15"/>
        <v/>
      </c>
      <c r="T106" s="48" t="str">
        <f t="shared" si="11"/>
        <v/>
      </c>
      <c r="AT106" s="4"/>
      <c r="AX106" s="92"/>
      <c r="BD106" s="92"/>
      <c r="BG106" s="4"/>
      <c r="BK106" s="92"/>
      <c r="BQ106" s="92"/>
      <c r="BT106" s="4"/>
    </row>
    <row r="107" spans="9:72" x14ac:dyDescent="0.2">
      <c r="I107" s="43">
        <v>43982</v>
      </c>
      <c r="J107" s="4">
        <f t="shared" si="12"/>
        <v>43982</v>
      </c>
      <c r="K107" s="42" t="s">
        <v>29</v>
      </c>
      <c r="M107" s="51">
        <f t="shared" si="8"/>
        <v>45760</v>
      </c>
      <c r="N107" s="49">
        <f t="shared" si="9"/>
        <v>45760</v>
      </c>
      <c r="O107" s="48"/>
      <c r="P107" t="e">
        <f t="shared" si="13"/>
        <v>#N/A</v>
      </c>
      <c r="Q107" t="b">
        <f t="shared" si="14"/>
        <v>1</v>
      </c>
      <c r="R107" s="48" t="str">
        <f t="shared" si="10"/>
        <v/>
      </c>
      <c r="S107" t="str">
        <f t="shared" si="15"/>
        <v/>
      </c>
      <c r="T107" s="48" t="str">
        <f t="shared" si="11"/>
        <v/>
      </c>
      <c r="AT107" s="4"/>
      <c r="AX107" s="92"/>
      <c r="BD107" s="92"/>
      <c r="BG107" s="4"/>
      <c r="BK107" s="92"/>
      <c r="BQ107" s="92"/>
      <c r="BT107" s="4"/>
    </row>
    <row r="108" spans="9:72" x14ac:dyDescent="0.2">
      <c r="I108" s="43">
        <v>43983</v>
      </c>
      <c r="J108" s="4">
        <f t="shared" si="12"/>
        <v>43983</v>
      </c>
      <c r="K108" s="42" t="s">
        <v>30</v>
      </c>
      <c r="M108" s="51">
        <f t="shared" si="8"/>
        <v>45761</v>
      </c>
      <c r="N108" s="49">
        <f t="shared" si="9"/>
        <v>45761</v>
      </c>
      <c r="O108" s="48"/>
      <c r="P108" t="e">
        <f t="shared" si="13"/>
        <v>#N/A</v>
      </c>
      <c r="Q108" t="b">
        <f t="shared" si="14"/>
        <v>1</v>
      </c>
      <c r="R108" s="48" t="str">
        <f t="shared" si="10"/>
        <v/>
      </c>
      <c r="S108" t="str">
        <f t="shared" si="15"/>
        <v/>
      </c>
      <c r="T108" s="48" t="str">
        <f t="shared" si="11"/>
        <v/>
      </c>
      <c r="AT108" s="4"/>
      <c r="AX108" s="92"/>
      <c r="BD108" s="92"/>
      <c r="BG108" s="4"/>
      <c r="BK108" s="92"/>
      <c r="BQ108" s="92"/>
      <c r="BT108" s="4"/>
    </row>
    <row r="109" spans="9:72" x14ac:dyDescent="0.2">
      <c r="I109" s="41">
        <v>44290</v>
      </c>
      <c r="J109" s="4">
        <f t="shared" si="12"/>
        <v>44290</v>
      </c>
      <c r="K109" s="42" t="s">
        <v>27</v>
      </c>
      <c r="M109" s="51">
        <f t="shared" si="8"/>
        <v>45762</v>
      </c>
      <c r="N109" s="49">
        <f t="shared" si="9"/>
        <v>45762</v>
      </c>
      <c r="O109" s="48"/>
      <c r="P109" t="e">
        <f t="shared" si="13"/>
        <v>#N/A</v>
      </c>
      <c r="Q109" t="b">
        <f t="shared" si="14"/>
        <v>1</v>
      </c>
      <c r="R109" s="48" t="str">
        <f t="shared" si="10"/>
        <v/>
      </c>
      <c r="S109" t="str">
        <f t="shared" si="15"/>
        <v/>
      </c>
      <c r="T109" s="48" t="str">
        <f t="shared" si="11"/>
        <v/>
      </c>
      <c r="AT109" s="4"/>
      <c r="AX109" s="92"/>
      <c r="BD109" s="92"/>
      <c r="BG109" s="4"/>
      <c r="BK109" s="92"/>
      <c r="BQ109" s="92"/>
      <c r="BT109" s="4"/>
    </row>
    <row r="110" spans="9:72" x14ac:dyDescent="0.2">
      <c r="I110" s="41">
        <v>44291</v>
      </c>
      <c r="J110" s="4">
        <f t="shared" si="12"/>
        <v>44291</v>
      </c>
      <c r="K110" s="42" t="s">
        <v>28</v>
      </c>
      <c r="M110" s="51">
        <f t="shared" si="8"/>
        <v>45763</v>
      </c>
      <c r="N110" s="49">
        <f t="shared" si="9"/>
        <v>45763</v>
      </c>
      <c r="O110" s="48"/>
      <c r="P110" t="e">
        <f t="shared" si="13"/>
        <v>#N/A</v>
      </c>
      <c r="Q110" t="b">
        <f t="shared" si="14"/>
        <v>1</v>
      </c>
      <c r="R110" s="48" t="str">
        <f t="shared" si="10"/>
        <v/>
      </c>
      <c r="S110" t="str">
        <f t="shared" si="15"/>
        <v/>
      </c>
      <c r="T110" s="48" t="str">
        <f t="shared" si="11"/>
        <v/>
      </c>
      <c r="AC110" s="93"/>
      <c r="AP110" s="93"/>
      <c r="AT110" s="4"/>
      <c r="AX110" s="92"/>
      <c r="BC110" s="93"/>
      <c r="BD110" s="92"/>
      <c r="BG110" s="4"/>
      <c r="BK110" s="92"/>
      <c r="BP110" s="93"/>
      <c r="BQ110" s="92"/>
      <c r="BT110" s="4"/>
    </row>
    <row r="111" spans="9:72" x14ac:dyDescent="0.2">
      <c r="I111" s="43">
        <v>44329</v>
      </c>
      <c r="J111" s="4">
        <f t="shared" si="12"/>
        <v>44329</v>
      </c>
      <c r="K111" s="42" t="s">
        <v>31</v>
      </c>
      <c r="M111" s="51">
        <f t="shared" si="8"/>
        <v>45764</v>
      </c>
      <c r="N111" s="49">
        <f t="shared" si="9"/>
        <v>45764</v>
      </c>
      <c r="O111" s="48"/>
      <c r="P111" t="e">
        <f t="shared" si="13"/>
        <v>#N/A</v>
      </c>
      <c r="Q111" t="b">
        <f t="shared" si="14"/>
        <v>1</v>
      </c>
      <c r="R111" s="48" t="str">
        <f t="shared" si="10"/>
        <v/>
      </c>
      <c r="S111" t="str">
        <f t="shared" si="15"/>
        <v/>
      </c>
      <c r="T111" s="48" t="str">
        <f t="shared" si="11"/>
        <v/>
      </c>
      <c r="AT111" s="4"/>
      <c r="AX111" s="92"/>
      <c r="BD111" s="92"/>
      <c r="BG111" s="4"/>
      <c r="BK111" s="92"/>
      <c r="BQ111" s="92"/>
      <c r="BT111" s="4"/>
    </row>
    <row r="112" spans="9:72" x14ac:dyDescent="0.2">
      <c r="I112" s="43">
        <v>44339</v>
      </c>
      <c r="J112" s="4">
        <f t="shared" si="12"/>
        <v>44339</v>
      </c>
      <c r="K112" s="42" t="s">
        <v>29</v>
      </c>
      <c r="M112" s="51">
        <f t="shared" si="8"/>
        <v>45765</v>
      </c>
      <c r="N112" s="49">
        <f t="shared" si="9"/>
        <v>45765</v>
      </c>
      <c r="O112" s="48"/>
      <c r="P112" t="e">
        <f t="shared" si="13"/>
        <v>#N/A</v>
      </c>
      <c r="Q112" t="b">
        <f t="shared" si="14"/>
        <v>1</v>
      </c>
      <c r="R112" s="48" t="str">
        <f t="shared" si="10"/>
        <v/>
      </c>
      <c r="S112" t="str">
        <f t="shared" si="15"/>
        <v/>
      </c>
      <c r="T112" s="48" t="str">
        <f t="shared" si="11"/>
        <v/>
      </c>
      <c r="AT112" s="4"/>
      <c r="AX112" s="92"/>
      <c r="BD112" s="92"/>
      <c r="BG112" s="4"/>
      <c r="BK112" s="92"/>
      <c r="BQ112" s="92"/>
      <c r="BT112" s="4"/>
    </row>
    <row r="113" spans="9:72" x14ac:dyDescent="0.2">
      <c r="I113" s="43">
        <v>44340</v>
      </c>
      <c r="J113" s="4">
        <f t="shared" si="12"/>
        <v>44340</v>
      </c>
      <c r="K113" s="42" t="s">
        <v>30</v>
      </c>
      <c r="M113" s="51">
        <f t="shared" si="8"/>
        <v>45766</v>
      </c>
      <c r="N113" s="49">
        <f t="shared" si="9"/>
        <v>45766</v>
      </c>
      <c r="O113" s="48"/>
      <c r="P113" t="e">
        <f t="shared" si="13"/>
        <v>#N/A</v>
      </c>
      <c r="Q113" t="b">
        <f t="shared" si="14"/>
        <v>1</v>
      </c>
      <c r="R113" s="48" t="str">
        <f t="shared" si="10"/>
        <v/>
      </c>
      <c r="S113" t="str">
        <f t="shared" si="15"/>
        <v/>
      </c>
      <c r="T113" s="48" t="str">
        <f t="shared" si="11"/>
        <v/>
      </c>
      <c r="AT113" s="4"/>
      <c r="AX113" s="92"/>
      <c r="BD113" s="92"/>
      <c r="BG113" s="4"/>
      <c r="BK113" s="92"/>
      <c r="BQ113" s="92"/>
      <c r="BT113" s="4"/>
    </row>
    <row r="114" spans="9:72" x14ac:dyDescent="0.2">
      <c r="I114" s="41">
        <v>44668</v>
      </c>
      <c r="J114" s="4">
        <f t="shared" si="12"/>
        <v>44668</v>
      </c>
      <c r="K114" s="42" t="s">
        <v>27</v>
      </c>
      <c r="M114" s="51">
        <f t="shared" si="8"/>
        <v>45767</v>
      </c>
      <c r="N114" s="49">
        <f t="shared" si="9"/>
        <v>45767</v>
      </c>
      <c r="O114" s="48"/>
      <c r="P114" t="str">
        <f t="shared" si="13"/>
        <v>Pasen</v>
      </c>
      <c r="Q114" t="b">
        <f t="shared" si="14"/>
        <v>0</v>
      </c>
      <c r="R114" s="48" t="str">
        <f t="shared" si="10"/>
        <v/>
      </c>
      <c r="S114" t="str">
        <f t="shared" si="15"/>
        <v>Pasen</v>
      </c>
      <c r="T114" s="48" t="str">
        <f t="shared" si="11"/>
        <v>Pasen</v>
      </c>
      <c r="AT114" s="4"/>
      <c r="AX114" s="92"/>
      <c r="BD114" s="92"/>
      <c r="BG114" s="4"/>
      <c r="BK114" s="92"/>
      <c r="BQ114" s="92"/>
      <c r="BT114" s="4"/>
    </row>
    <row r="115" spans="9:72" x14ac:dyDescent="0.2">
      <c r="I115" s="41">
        <v>44669</v>
      </c>
      <c r="J115" s="4">
        <f t="shared" si="12"/>
        <v>44669</v>
      </c>
      <c r="K115" s="42" t="s">
        <v>28</v>
      </c>
      <c r="M115" s="51">
        <f t="shared" si="8"/>
        <v>45768</v>
      </c>
      <c r="N115" s="49">
        <f t="shared" si="9"/>
        <v>45768</v>
      </c>
      <c r="O115" s="48"/>
      <c r="P115" t="str">
        <f t="shared" si="13"/>
        <v>Paasmaandag</v>
      </c>
      <c r="Q115" t="b">
        <f t="shared" si="14"/>
        <v>0</v>
      </c>
      <c r="R115" s="48" t="str">
        <f t="shared" si="10"/>
        <v/>
      </c>
      <c r="S115" t="str">
        <f t="shared" si="15"/>
        <v>Paasmaandag</v>
      </c>
      <c r="T115" s="48" t="str">
        <f t="shared" si="11"/>
        <v>Paasmaandag</v>
      </c>
      <c r="AT115" s="4"/>
      <c r="AX115" s="92"/>
      <c r="BD115" s="92"/>
      <c r="BG115" s="4"/>
      <c r="BK115" s="92"/>
      <c r="BQ115" s="92"/>
      <c r="BT115" s="4"/>
    </row>
    <row r="116" spans="9:72" x14ac:dyDescent="0.2">
      <c r="I116" s="43">
        <v>44707</v>
      </c>
      <c r="J116" s="4">
        <f t="shared" si="12"/>
        <v>44707</v>
      </c>
      <c r="K116" s="42" t="s">
        <v>31</v>
      </c>
      <c r="M116" s="51">
        <f t="shared" si="8"/>
        <v>45769</v>
      </c>
      <c r="N116" s="49">
        <f t="shared" si="9"/>
        <v>45769</v>
      </c>
      <c r="O116" s="48"/>
      <c r="P116" t="e">
        <f t="shared" si="13"/>
        <v>#N/A</v>
      </c>
      <c r="Q116" t="b">
        <f t="shared" si="14"/>
        <v>1</v>
      </c>
      <c r="R116" s="48" t="str">
        <f t="shared" si="10"/>
        <v/>
      </c>
      <c r="S116" t="str">
        <f t="shared" si="15"/>
        <v/>
      </c>
      <c r="T116" s="48" t="str">
        <f t="shared" si="11"/>
        <v/>
      </c>
      <c r="AT116" s="4"/>
      <c r="AX116" s="92"/>
      <c r="BD116" s="92"/>
      <c r="BG116" s="4"/>
      <c r="BK116" s="92"/>
      <c r="BQ116" s="92"/>
      <c r="BT116" s="4"/>
    </row>
    <row r="117" spans="9:72" x14ac:dyDescent="0.2">
      <c r="I117" s="43">
        <v>44717</v>
      </c>
      <c r="J117" s="4">
        <f t="shared" si="12"/>
        <v>44717</v>
      </c>
      <c r="K117" s="42" t="s">
        <v>29</v>
      </c>
      <c r="M117" s="51">
        <f t="shared" si="8"/>
        <v>45770</v>
      </c>
      <c r="N117" s="49">
        <f t="shared" si="9"/>
        <v>45770</v>
      </c>
      <c r="O117" s="48"/>
      <c r="P117" t="e">
        <f t="shared" si="13"/>
        <v>#N/A</v>
      </c>
      <c r="Q117" t="b">
        <f t="shared" si="14"/>
        <v>1</v>
      </c>
      <c r="R117" s="48" t="str">
        <f t="shared" si="10"/>
        <v/>
      </c>
      <c r="S117" t="str">
        <f t="shared" si="15"/>
        <v/>
      </c>
      <c r="T117" s="48" t="str">
        <f t="shared" si="11"/>
        <v/>
      </c>
      <c r="AT117" s="4"/>
      <c r="AX117" s="92"/>
      <c r="BD117" s="92"/>
      <c r="BG117" s="4"/>
      <c r="BK117" s="92"/>
      <c r="BQ117" s="92"/>
      <c r="BT117" s="4"/>
    </row>
    <row r="118" spans="9:72" x14ac:dyDescent="0.2">
      <c r="I118" s="43">
        <v>44718</v>
      </c>
      <c r="J118" s="4">
        <f t="shared" si="12"/>
        <v>44718</v>
      </c>
      <c r="K118" s="42" t="s">
        <v>30</v>
      </c>
      <c r="M118" s="51">
        <f t="shared" si="8"/>
        <v>45771</v>
      </c>
      <c r="N118" s="49">
        <f t="shared" si="9"/>
        <v>45771</v>
      </c>
      <c r="O118" s="48"/>
      <c r="P118" t="e">
        <f t="shared" si="13"/>
        <v>#N/A</v>
      </c>
      <c r="Q118" t="b">
        <f t="shared" si="14"/>
        <v>1</v>
      </c>
      <c r="R118" s="48" t="str">
        <f t="shared" si="10"/>
        <v/>
      </c>
      <c r="S118" t="str">
        <f t="shared" si="15"/>
        <v/>
      </c>
      <c r="T118" s="48" t="str">
        <f t="shared" si="11"/>
        <v/>
      </c>
      <c r="AT118" s="4"/>
      <c r="AX118" s="92"/>
      <c r="BD118" s="92"/>
      <c r="BG118" s="4"/>
      <c r="BK118" s="92"/>
      <c r="BQ118" s="92"/>
      <c r="BT118" s="4"/>
    </row>
    <row r="119" spans="9:72" x14ac:dyDescent="0.2">
      <c r="I119" s="41">
        <v>45025</v>
      </c>
      <c r="J119" s="4">
        <f t="shared" si="12"/>
        <v>45025</v>
      </c>
      <c r="K119" s="42" t="s">
        <v>27</v>
      </c>
      <c r="M119" s="51">
        <f t="shared" si="8"/>
        <v>45772</v>
      </c>
      <c r="N119" s="49">
        <f t="shared" si="9"/>
        <v>45772</v>
      </c>
      <c r="O119" s="48"/>
      <c r="P119" t="e">
        <f t="shared" si="13"/>
        <v>#N/A</v>
      </c>
      <c r="Q119" t="b">
        <f t="shared" si="14"/>
        <v>1</v>
      </c>
      <c r="R119" s="48" t="str">
        <f t="shared" si="10"/>
        <v/>
      </c>
      <c r="S119" t="str">
        <f t="shared" si="15"/>
        <v/>
      </c>
      <c r="T119" s="48" t="str">
        <f t="shared" si="11"/>
        <v/>
      </c>
      <c r="AT119" s="4"/>
      <c r="AX119" s="92"/>
      <c r="BD119" s="92"/>
      <c r="BG119" s="4"/>
      <c r="BK119" s="92"/>
      <c r="BQ119" s="92"/>
      <c r="BT119" s="4"/>
    </row>
    <row r="120" spans="9:72" x14ac:dyDescent="0.2">
      <c r="I120" s="41">
        <v>45026</v>
      </c>
      <c r="J120" s="4">
        <f t="shared" si="12"/>
        <v>45026</v>
      </c>
      <c r="K120" s="42" t="s">
        <v>28</v>
      </c>
      <c r="M120" s="51">
        <f t="shared" si="8"/>
        <v>45773</v>
      </c>
      <c r="N120" s="49">
        <f t="shared" si="9"/>
        <v>45773</v>
      </c>
      <c r="O120" s="48"/>
      <c r="P120" t="e">
        <f t="shared" si="13"/>
        <v>#N/A</v>
      </c>
      <c r="Q120" t="b">
        <f t="shared" si="14"/>
        <v>1</v>
      </c>
      <c r="R120" s="48" t="str">
        <f t="shared" si="10"/>
        <v/>
      </c>
      <c r="S120" t="str">
        <f t="shared" si="15"/>
        <v/>
      </c>
      <c r="T120" s="48" t="str">
        <f t="shared" si="11"/>
        <v/>
      </c>
      <c r="AT120" s="4"/>
      <c r="AX120" s="92"/>
      <c r="BD120" s="92"/>
      <c r="BG120" s="4"/>
      <c r="BK120" s="92"/>
      <c r="BQ120" s="92"/>
      <c r="BT120" s="4"/>
    </row>
    <row r="121" spans="9:72" x14ac:dyDescent="0.2">
      <c r="I121" s="43">
        <v>45064</v>
      </c>
      <c r="J121" s="4">
        <f t="shared" si="12"/>
        <v>45064</v>
      </c>
      <c r="K121" s="42" t="s">
        <v>31</v>
      </c>
      <c r="M121" s="51">
        <f t="shared" si="8"/>
        <v>45774</v>
      </c>
      <c r="N121" s="49">
        <f t="shared" si="9"/>
        <v>45774</v>
      </c>
      <c r="O121" s="48"/>
      <c r="P121" t="e">
        <f t="shared" si="13"/>
        <v>#N/A</v>
      </c>
      <c r="Q121" t="b">
        <f t="shared" si="14"/>
        <v>1</v>
      </c>
      <c r="R121" s="48" t="str">
        <f t="shared" si="10"/>
        <v/>
      </c>
      <c r="S121" t="str">
        <f t="shared" si="15"/>
        <v/>
      </c>
      <c r="T121" s="48" t="str">
        <f t="shared" si="11"/>
        <v/>
      </c>
      <c r="AT121" s="4"/>
      <c r="AX121" s="92"/>
      <c r="BD121" s="92"/>
      <c r="BG121" s="4"/>
      <c r="BK121" s="92"/>
      <c r="BQ121" s="92"/>
      <c r="BT121" s="4"/>
    </row>
    <row r="122" spans="9:72" x14ac:dyDescent="0.2">
      <c r="I122" s="43">
        <v>45074</v>
      </c>
      <c r="J122" s="4">
        <f t="shared" si="12"/>
        <v>45074</v>
      </c>
      <c r="K122" s="42" t="s">
        <v>29</v>
      </c>
      <c r="M122" s="51">
        <f t="shared" si="8"/>
        <v>45775</v>
      </c>
      <c r="N122" s="49">
        <f t="shared" si="9"/>
        <v>45775</v>
      </c>
      <c r="O122" s="48"/>
      <c r="P122" t="e">
        <f t="shared" si="13"/>
        <v>#N/A</v>
      </c>
      <c r="Q122" t="b">
        <f t="shared" si="14"/>
        <v>1</v>
      </c>
      <c r="R122" s="48" t="str">
        <f t="shared" si="10"/>
        <v/>
      </c>
      <c r="S122" t="str">
        <f t="shared" si="15"/>
        <v/>
      </c>
      <c r="T122" s="48" t="str">
        <f t="shared" si="11"/>
        <v/>
      </c>
      <c r="AT122" s="4"/>
      <c r="AX122" s="92"/>
      <c r="BD122" s="92"/>
      <c r="BG122" s="4"/>
      <c r="BK122" s="92"/>
      <c r="BQ122" s="92"/>
      <c r="BT122" s="4"/>
    </row>
    <row r="123" spans="9:72" x14ac:dyDescent="0.2">
      <c r="I123" s="43">
        <v>45075</v>
      </c>
      <c r="J123" s="4">
        <f t="shared" si="12"/>
        <v>45075</v>
      </c>
      <c r="K123" s="42" t="s">
        <v>30</v>
      </c>
      <c r="M123" s="51">
        <f t="shared" si="8"/>
        <v>45776</v>
      </c>
      <c r="N123" s="49">
        <f t="shared" si="9"/>
        <v>45776</v>
      </c>
      <c r="O123" s="48"/>
      <c r="P123" t="e">
        <f t="shared" si="13"/>
        <v>#N/A</v>
      </c>
      <c r="Q123" t="b">
        <f t="shared" si="14"/>
        <v>1</v>
      </c>
      <c r="R123" s="48" t="str">
        <f t="shared" si="10"/>
        <v/>
      </c>
      <c r="S123" t="str">
        <f t="shared" si="15"/>
        <v/>
      </c>
      <c r="T123" s="48" t="str">
        <f t="shared" si="11"/>
        <v/>
      </c>
      <c r="AT123" s="4"/>
      <c r="AX123" s="92"/>
      <c r="BD123" s="92"/>
      <c r="BG123" s="4"/>
      <c r="BK123" s="92"/>
      <c r="BQ123" s="92"/>
      <c r="BT123" s="4"/>
    </row>
    <row r="124" spans="9:72" x14ac:dyDescent="0.2">
      <c r="I124" s="41">
        <v>45382</v>
      </c>
      <c r="J124" s="4">
        <f t="shared" si="12"/>
        <v>45382</v>
      </c>
      <c r="K124" s="42" t="s">
        <v>27</v>
      </c>
      <c r="M124" s="51">
        <f t="shared" si="8"/>
        <v>45777</v>
      </c>
      <c r="N124" s="49">
        <f t="shared" si="9"/>
        <v>45777</v>
      </c>
      <c r="O124" s="48"/>
      <c r="P124" t="e">
        <f t="shared" si="13"/>
        <v>#N/A</v>
      </c>
      <c r="Q124" t="b">
        <f t="shared" si="14"/>
        <v>1</v>
      </c>
      <c r="R124" s="48" t="str">
        <f t="shared" si="10"/>
        <v/>
      </c>
      <c r="S124" t="str">
        <f t="shared" si="15"/>
        <v/>
      </c>
      <c r="T124" s="48" t="str">
        <f t="shared" si="11"/>
        <v/>
      </c>
      <c r="AT124" s="4"/>
      <c r="AX124" s="92"/>
      <c r="BD124" s="92"/>
      <c r="BG124" s="4"/>
      <c r="BK124" s="92"/>
      <c r="BQ124" s="92"/>
      <c r="BT124" s="4"/>
    </row>
    <row r="125" spans="9:72" x14ac:dyDescent="0.2">
      <c r="I125" s="41">
        <v>45383</v>
      </c>
      <c r="J125" s="4">
        <f t="shared" si="12"/>
        <v>45383</v>
      </c>
      <c r="K125" s="42" t="s">
        <v>28</v>
      </c>
      <c r="M125" s="51">
        <f t="shared" si="8"/>
        <v>45778</v>
      </c>
      <c r="N125" s="49">
        <f t="shared" si="9"/>
        <v>45778</v>
      </c>
      <c r="O125" s="48" t="s">
        <v>33</v>
      </c>
      <c r="P125" t="e">
        <f t="shared" si="13"/>
        <v>#N/A</v>
      </c>
      <c r="Q125" t="b">
        <f t="shared" si="14"/>
        <v>1</v>
      </c>
      <c r="R125" s="48" t="str">
        <f>IF(S125="","",IF(O125="","", " + "))</f>
        <v/>
      </c>
      <c r="S125" t="str">
        <f t="shared" si="15"/>
        <v/>
      </c>
      <c r="T125" s="48" t="str">
        <f>CONCATENATE(O125,R125,S125)</f>
        <v>Feest v.d. arbeid</v>
      </c>
      <c r="AT125" s="4"/>
      <c r="AX125" s="92"/>
      <c r="BD125" s="92"/>
      <c r="BG125" s="4"/>
      <c r="BK125" s="92"/>
      <c r="BQ125" s="92"/>
      <c r="BT125" s="4"/>
    </row>
    <row r="126" spans="9:72" x14ac:dyDescent="0.2">
      <c r="I126" s="43">
        <v>45421</v>
      </c>
      <c r="J126" s="4">
        <f t="shared" si="12"/>
        <v>45421</v>
      </c>
      <c r="K126" s="42" t="s">
        <v>31</v>
      </c>
      <c r="M126" s="51">
        <f t="shared" si="8"/>
        <v>45779</v>
      </c>
      <c r="N126" s="49">
        <f t="shared" si="9"/>
        <v>45779</v>
      </c>
      <c r="O126" s="48"/>
      <c r="P126" t="e">
        <f t="shared" si="13"/>
        <v>#N/A</v>
      </c>
      <c r="Q126" t="b">
        <f t="shared" si="14"/>
        <v>1</v>
      </c>
      <c r="R126" s="48" t="str">
        <f>IF(S126="","",IF(O126="","", " + "))</f>
        <v/>
      </c>
      <c r="S126" t="str">
        <f t="shared" si="15"/>
        <v/>
      </c>
      <c r="T126" s="48" t="str">
        <f t="shared" ref="T126:T189" si="16">CONCATENATE(O126,R126,S126)</f>
        <v/>
      </c>
      <c r="AT126" s="4"/>
      <c r="AX126" s="92"/>
      <c r="BD126" s="92"/>
      <c r="BG126" s="4"/>
      <c r="BK126" s="92"/>
      <c r="BQ126" s="92"/>
      <c r="BT126" s="4"/>
    </row>
    <row r="127" spans="9:72" x14ac:dyDescent="0.2">
      <c r="I127" s="43">
        <v>45431</v>
      </c>
      <c r="J127" s="4">
        <f t="shared" si="12"/>
        <v>45431</v>
      </c>
      <c r="K127" s="42" t="s">
        <v>29</v>
      </c>
      <c r="M127" s="51">
        <f t="shared" si="8"/>
        <v>45780</v>
      </c>
      <c r="N127" s="49">
        <f t="shared" si="9"/>
        <v>45780</v>
      </c>
      <c r="O127" s="48"/>
      <c r="P127" t="e">
        <f t="shared" si="13"/>
        <v>#N/A</v>
      </c>
      <c r="Q127" t="b">
        <f t="shared" si="14"/>
        <v>1</v>
      </c>
      <c r="R127" s="48" t="str">
        <f t="shared" ref="R127:R190" si="17">IF(S127="","",IF(O127="","", " + "))</f>
        <v/>
      </c>
      <c r="S127" t="str">
        <f t="shared" si="15"/>
        <v/>
      </c>
      <c r="T127" s="48" t="str">
        <f t="shared" si="16"/>
        <v/>
      </c>
      <c r="AT127" s="4"/>
      <c r="AX127" s="92"/>
      <c r="BD127" s="92"/>
      <c r="BG127" s="4"/>
      <c r="BK127" s="92"/>
      <c r="BQ127" s="92"/>
      <c r="BT127" s="4"/>
    </row>
    <row r="128" spans="9:72" x14ac:dyDescent="0.2">
      <c r="I128" s="43">
        <v>45432</v>
      </c>
      <c r="J128" s="4">
        <f t="shared" si="12"/>
        <v>45432</v>
      </c>
      <c r="K128" s="42" t="s">
        <v>30</v>
      </c>
      <c r="M128" s="51">
        <f t="shared" si="8"/>
        <v>45781</v>
      </c>
      <c r="N128" s="49">
        <f t="shared" si="9"/>
        <v>45781</v>
      </c>
      <c r="O128" s="48"/>
      <c r="P128" t="e">
        <f t="shared" si="13"/>
        <v>#N/A</v>
      </c>
      <c r="Q128" t="b">
        <f t="shared" si="14"/>
        <v>1</v>
      </c>
      <c r="R128" s="48" t="str">
        <f t="shared" si="17"/>
        <v/>
      </c>
      <c r="S128" t="str">
        <f t="shared" si="15"/>
        <v/>
      </c>
      <c r="T128" s="48" t="str">
        <f t="shared" si="16"/>
        <v/>
      </c>
      <c r="AT128" s="4"/>
      <c r="AX128" s="92"/>
      <c r="BD128" s="92"/>
      <c r="BG128" s="4"/>
      <c r="BK128" s="92"/>
      <c r="BQ128" s="92"/>
      <c r="BT128" s="4"/>
    </row>
    <row r="129" spans="9:72" x14ac:dyDescent="0.2">
      <c r="I129" s="41">
        <v>45767</v>
      </c>
      <c r="J129" s="4">
        <f t="shared" si="12"/>
        <v>45767</v>
      </c>
      <c r="K129" s="42" t="s">
        <v>27</v>
      </c>
      <c r="M129" s="51">
        <f t="shared" si="8"/>
        <v>45782</v>
      </c>
      <c r="N129" s="49">
        <f t="shared" si="9"/>
        <v>45782</v>
      </c>
      <c r="O129" s="48"/>
      <c r="P129" t="e">
        <f t="shared" si="13"/>
        <v>#N/A</v>
      </c>
      <c r="Q129" t="b">
        <f t="shared" si="14"/>
        <v>1</v>
      </c>
      <c r="R129" s="48" t="str">
        <f t="shared" si="17"/>
        <v/>
      </c>
      <c r="S129" t="str">
        <f t="shared" si="15"/>
        <v/>
      </c>
      <c r="T129" s="48" t="str">
        <f t="shared" si="16"/>
        <v/>
      </c>
      <c r="AT129" s="4"/>
      <c r="AX129" s="92"/>
      <c r="BD129" s="92"/>
      <c r="BG129" s="4"/>
      <c r="BK129" s="92"/>
      <c r="BQ129" s="92"/>
      <c r="BT129" s="4"/>
    </row>
    <row r="130" spans="9:72" x14ac:dyDescent="0.2">
      <c r="I130" s="41">
        <v>45768</v>
      </c>
      <c r="J130" s="4">
        <f t="shared" si="12"/>
        <v>45768</v>
      </c>
      <c r="K130" s="42" t="s">
        <v>28</v>
      </c>
      <c r="M130" s="51">
        <f t="shared" ref="M130:M193" si="18">M129+1</f>
        <v>45783</v>
      </c>
      <c r="N130" s="49">
        <f t="shared" si="9"/>
        <v>45783</v>
      </c>
      <c r="O130" s="48"/>
      <c r="P130" t="e">
        <f t="shared" si="13"/>
        <v>#N/A</v>
      </c>
      <c r="Q130" t="b">
        <f t="shared" si="14"/>
        <v>1</v>
      </c>
      <c r="R130" s="48" t="str">
        <f t="shared" si="17"/>
        <v/>
      </c>
      <c r="S130" t="str">
        <f t="shared" si="15"/>
        <v/>
      </c>
      <c r="T130" s="48" t="str">
        <f t="shared" si="16"/>
        <v/>
      </c>
      <c r="AT130" s="4"/>
      <c r="AX130" s="92"/>
      <c r="BD130" s="92"/>
      <c r="BG130" s="4"/>
      <c r="BK130" s="92"/>
      <c r="BQ130" s="92"/>
      <c r="BT130" s="4"/>
    </row>
    <row r="131" spans="9:72" x14ac:dyDescent="0.2">
      <c r="I131" s="43">
        <v>45806</v>
      </c>
      <c r="J131" s="4">
        <f t="shared" si="12"/>
        <v>45806</v>
      </c>
      <c r="K131" s="42" t="s">
        <v>31</v>
      </c>
      <c r="M131" s="51">
        <f t="shared" si="18"/>
        <v>45784</v>
      </c>
      <c r="N131" s="49">
        <f t="shared" si="9"/>
        <v>45784</v>
      </c>
      <c r="O131" s="48"/>
      <c r="P131" t="e">
        <f t="shared" si="13"/>
        <v>#N/A</v>
      </c>
      <c r="Q131" t="b">
        <f t="shared" si="14"/>
        <v>1</v>
      </c>
      <c r="R131" s="48" t="str">
        <f t="shared" si="17"/>
        <v/>
      </c>
      <c r="S131" t="str">
        <f t="shared" si="15"/>
        <v/>
      </c>
      <c r="T131" s="48" t="str">
        <f t="shared" si="16"/>
        <v/>
      </c>
      <c r="AT131" s="4"/>
      <c r="AX131" s="92"/>
      <c r="BD131" s="92"/>
      <c r="BG131" s="4"/>
      <c r="BK131" s="92"/>
      <c r="BQ131" s="92"/>
      <c r="BT131" s="4"/>
    </row>
    <row r="132" spans="9:72" x14ac:dyDescent="0.2">
      <c r="I132" s="43">
        <v>45816</v>
      </c>
      <c r="J132" s="4">
        <f t="shared" si="12"/>
        <v>45816</v>
      </c>
      <c r="K132" s="42" t="s">
        <v>29</v>
      </c>
      <c r="M132" s="51">
        <f t="shared" si="18"/>
        <v>45785</v>
      </c>
      <c r="N132" s="49">
        <f t="shared" ref="N132:N195" si="19">M132</f>
        <v>45785</v>
      </c>
      <c r="O132" s="48"/>
      <c r="P132" t="e">
        <f t="shared" si="13"/>
        <v>#N/A</v>
      </c>
      <c r="Q132" t="b">
        <f t="shared" si="14"/>
        <v>1</v>
      </c>
      <c r="R132" s="48" t="str">
        <f t="shared" si="17"/>
        <v/>
      </c>
      <c r="S132" t="str">
        <f t="shared" si="15"/>
        <v/>
      </c>
      <c r="T132" s="48" t="str">
        <f t="shared" si="16"/>
        <v/>
      </c>
      <c r="AT132" s="4"/>
      <c r="AX132" s="92"/>
      <c r="BD132" s="92"/>
      <c r="BG132" s="4"/>
      <c r="BK132" s="92"/>
      <c r="BQ132" s="92"/>
      <c r="BT132" s="4"/>
    </row>
    <row r="133" spans="9:72" x14ac:dyDescent="0.2">
      <c r="I133" s="43">
        <v>45817</v>
      </c>
      <c r="J133" s="4">
        <f t="shared" ref="J133:J196" si="20">I133</f>
        <v>45817</v>
      </c>
      <c r="K133" s="42" t="s">
        <v>30</v>
      </c>
      <c r="M133" s="51">
        <f t="shared" si="18"/>
        <v>45786</v>
      </c>
      <c r="N133" s="49">
        <f t="shared" si="19"/>
        <v>45786</v>
      </c>
      <c r="O133" s="48"/>
      <c r="P133" t="e">
        <f t="shared" ref="P133:P196" si="21">VLOOKUP(N133,$J$4:$K$509,2,FALSE)</f>
        <v>#N/A</v>
      </c>
      <c r="Q133" t="b">
        <f t="shared" ref="Q133:Q196" si="22">ISNA(P133)</f>
        <v>1</v>
      </c>
      <c r="R133" s="48" t="str">
        <f t="shared" si="17"/>
        <v/>
      </c>
      <c r="S133" t="str">
        <f t="shared" ref="S133:S196" si="23">IF(Q133=TRUE,"",P133)</f>
        <v/>
      </c>
      <c r="T133" s="48" t="str">
        <f t="shared" si="16"/>
        <v/>
      </c>
      <c r="AT133" s="4"/>
      <c r="AX133" s="92"/>
      <c r="BD133" s="92"/>
      <c r="BG133" s="4"/>
      <c r="BK133" s="92"/>
      <c r="BQ133" s="92"/>
      <c r="BT133" s="4"/>
    </row>
    <row r="134" spans="9:72" x14ac:dyDescent="0.2">
      <c r="I134" s="41">
        <v>46117</v>
      </c>
      <c r="J134" s="4">
        <f t="shared" si="20"/>
        <v>46117</v>
      </c>
      <c r="K134" s="42" t="s">
        <v>27</v>
      </c>
      <c r="M134" s="51">
        <f t="shared" si="18"/>
        <v>45787</v>
      </c>
      <c r="N134" s="49">
        <f t="shared" si="19"/>
        <v>45787</v>
      </c>
      <c r="O134" s="48"/>
      <c r="P134" t="e">
        <f t="shared" si="21"/>
        <v>#N/A</v>
      </c>
      <c r="Q134" t="b">
        <f t="shared" si="22"/>
        <v>1</v>
      </c>
      <c r="R134" s="48" t="str">
        <f t="shared" si="17"/>
        <v/>
      </c>
      <c r="S134" t="str">
        <f t="shared" si="23"/>
        <v/>
      </c>
      <c r="T134" s="48" t="str">
        <f t="shared" si="16"/>
        <v/>
      </c>
      <c r="AT134" s="4"/>
      <c r="AX134" s="92"/>
      <c r="BD134" s="92"/>
      <c r="BG134" s="4"/>
      <c r="BK134" s="92"/>
      <c r="BQ134" s="92"/>
      <c r="BT134" s="4"/>
    </row>
    <row r="135" spans="9:72" x14ac:dyDescent="0.2">
      <c r="I135" s="41">
        <v>46118</v>
      </c>
      <c r="J135" s="4">
        <f t="shared" si="20"/>
        <v>46118</v>
      </c>
      <c r="K135" s="42" t="s">
        <v>28</v>
      </c>
      <c r="M135" s="51">
        <f t="shared" si="18"/>
        <v>45788</v>
      </c>
      <c r="N135" s="49">
        <f t="shared" si="19"/>
        <v>45788</v>
      </c>
      <c r="O135" s="48"/>
      <c r="P135" t="e">
        <f t="shared" si="21"/>
        <v>#N/A</v>
      </c>
      <c r="Q135" t="b">
        <f t="shared" si="22"/>
        <v>1</v>
      </c>
      <c r="R135" s="48" t="str">
        <f t="shared" si="17"/>
        <v/>
      </c>
      <c r="S135" t="str">
        <f t="shared" si="23"/>
        <v/>
      </c>
      <c r="T135" s="48" t="str">
        <f t="shared" si="16"/>
        <v/>
      </c>
      <c r="AT135" s="4"/>
      <c r="AX135" s="92"/>
      <c r="BD135" s="92"/>
      <c r="BG135" s="4"/>
      <c r="BK135" s="92"/>
      <c r="BQ135" s="92"/>
      <c r="BT135" s="4"/>
    </row>
    <row r="136" spans="9:72" x14ac:dyDescent="0.2">
      <c r="I136" s="43">
        <v>46156</v>
      </c>
      <c r="J136" s="4">
        <f t="shared" si="20"/>
        <v>46156</v>
      </c>
      <c r="K136" s="42" t="s">
        <v>31</v>
      </c>
      <c r="M136" s="51">
        <f t="shared" si="18"/>
        <v>45789</v>
      </c>
      <c r="N136" s="49">
        <f t="shared" si="19"/>
        <v>45789</v>
      </c>
      <c r="O136" s="48"/>
      <c r="P136" t="e">
        <f t="shared" si="21"/>
        <v>#N/A</v>
      </c>
      <c r="Q136" t="b">
        <f t="shared" si="22"/>
        <v>1</v>
      </c>
      <c r="R136" s="48" t="str">
        <f t="shared" si="17"/>
        <v/>
      </c>
      <c r="S136" t="str">
        <f t="shared" si="23"/>
        <v/>
      </c>
      <c r="T136" s="48" t="str">
        <f t="shared" si="16"/>
        <v/>
      </c>
      <c r="AT136" s="4"/>
      <c r="AX136" s="92"/>
      <c r="BD136" s="92"/>
      <c r="BG136" s="4"/>
      <c r="BK136" s="92"/>
      <c r="BQ136" s="92"/>
      <c r="BT136" s="4"/>
    </row>
    <row r="137" spans="9:72" x14ac:dyDescent="0.2">
      <c r="I137" s="43">
        <v>46166</v>
      </c>
      <c r="J137" s="4">
        <f t="shared" si="20"/>
        <v>46166</v>
      </c>
      <c r="K137" s="42" t="s">
        <v>29</v>
      </c>
      <c r="M137" s="51">
        <f t="shared" si="18"/>
        <v>45790</v>
      </c>
      <c r="N137" s="49">
        <f t="shared" si="19"/>
        <v>45790</v>
      </c>
      <c r="O137" s="48"/>
      <c r="P137" t="e">
        <f t="shared" si="21"/>
        <v>#N/A</v>
      </c>
      <c r="Q137" t="b">
        <f t="shared" si="22"/>
        <v>1</v>
      </c>
      <c r="R137" s="48" t="str">
        <f t="shared" si="17"/>
        <v/>
      </c>
      <c r="S137" t="str">
        <f t="shared" si="23"/>
        <v/>
      </c>
      <c r="T137" s="48" t="str">
        <f t="shared" si="16"/>
        <v/>
      </c>
      <c r="AT137" s="4"/>
      <c r="AX137" s="92"/>
      <c r="BD137" s="92"/>
      <c r="BG137" s="4"/>
      <c r="BK137" s="92"/>
      <c r="BQ137" s="92"/>
      <c r="BT137" s="4"/>
    </row>
    <row r="138" spans="9:72" x14ac:dyDescent="0.2">
      <c r="I138" s="43">
        <v>46167</v>
      </c>
      <c r="J138" s="4">
        <f t="shared" si="20"/>
        <v>46167</v>
      </c>
      <c r="K138" s="42" t="s">
        <v>30</v>
      </c>
      <c r="M138" s="51">
        <f t="shared" si="18"/>
        <v>45791</v>
      </c>
      <c r="N138" s="49">
        <f t="shared" si="19"/>
        <v>45791</v>
      </c>
      <c r="O138" s="48"/>
      <c r="P138" t="e">
        <f t="shared" si="21"/>
        <v>#N/A</v>
      </c>
      <c r="Q138" t="b">
        <f t="shared" si="22"/>
        <v>1</v>
      </c>
      <c r="R138" s="48" t="str">
        <f t="shared" si="17"/>
        <v/>
      </c>
      <c r="S138" t="str">
        <f t="shared" si="23"/>
        <v/>
      </c>
      <c r="T138" s="48" t="str">
        <f t="shared" si="16"/>
        <v/>
      </c>
      <c r="AT138" s="4"/>
      <c r="AX138" s="92"/>
      <c r="BD138" s="92"/>
      <c r="BG138" s="4"/>
      <c r="BK138" s="92"/>
      <c r="BQ138" s="92"/>
      <c r="BT138" s="4"/>
    </row>
    <row r="139" spans="9:72" x14ac:dyDescent="0.2">
      <c r="I139" s="41">
        <v>46474</v>
      </c>
      <c r="J139" s="4">
        <f t="shared" si="20"/>
        <v>46474</v>
      </c>
      <c r="K139" s="42" t="s">
        <v>27</v>
      </c>
      <c r="M139" s="51">
        <f t="shared" si="18"/>
        <v>45792</v>
      </c>
      <c r="N139" s="49">
        <f t="shared" si="19"/>
        <v>45792</v>
      </c>
      <c r="O139" s="48"/>
      <c r="P139" t="e">
        <f t="shared" si="21"/>
        <v>#N/A</v>
      </c>
      <c r="Q139" t="b">
        <f t="shared" si="22"/>
        <v>1</v>
      </c>
      <c r="R139" s="48" t="str">
        <f t="shared" si="17"/>
        <v/>
      </c>
      <c r="S139" t="str">
        <f t="shared" si="23"/>
        <v/>
      </c>
      <c r="T139" s="48" t="str">
        <f t="shared" si="16"/>
        <v/>
      </c>
      <c r="AT139" s="4"/>
      <c r="AX139" s="92"/>
      <c r="BD139" s="92"/>
      <c r="BG139" s="4"/>
      <c r="BK139" s="92"/>
      <c r="BQ139" s="92"/>
      <c r="BT139" s="4"/>
    </row>
    <row r="140" spans="9:72" x14ac:dyDescent="0.2">
      <c r="I140" s="41">
        <v>46475</v>
      </c>
      <c r="J140" s="4">
        <f t="shared" si="20"/>
        <v>46475</v>
      </c>
      <c r="K140" s="42" t="s">
        <v>28</v>
      </c>
      <c r="M140" s="51">
        <f t="shared" si="18"/>
        <v>45793</v>
      </c>
      <c r="N140" s="49">
        <f t="shared" si="19"/>
        <v>45793</v>
      </c>
      <c r="O140" s="48"/>
      <c r="P140" t="e">
        <f t="shared" si="21"/>
        <v>#N/A</v>
      </c>
      <c r="Q140" t="b">
        <f t="shared" si="22"/>
        <v>1</v>
      </c>
      <c r="R140" s="48" t="str">
        <f t="shared" si="17"/>
        <v/>
      </c>
      <c r="S140" t="str">
        <f t="shared" si="23"/>
        <v/>
      </c>
      <c r="T140" s="48" t="str">
        <f t="shared" si="16"/>
        <v/>
      </c>
      <c r="AT140" s="4"/>
      <c r="AX140" s="92"/>
      <c r="BD140" s="92"/>
      <c r="BG140" s="4"/>
      <c r="BK140" s="92"/>
      <c r="BQ140" s="92"/>
      <c r="BT140" s="4"/>
    </row>
    <row r="141" spans="9:72" x14ac:dyDescent="0.2">
      <c r="I141" s="43">
        <v>46513</v>
      </c>
      <c r="J141" s="4">
        <f t="shared" si="20"/>
        <v>46513</v>
      </c>
      <c r="K141" s="42" t="s">
        <v>31</v>
      </c>
      <c r="M141" s="51">
        <f t="shared" si="18"/>
        <v>45794</v>
      </c>
      <c r="N141" s="49">
        <f t="shared" si="19"/>
        <v>45794</v>
      </c>
      <c r="O141" s="48"/>
      <c r="P141" t="e">
        <f t="shared" si="21"/>
        <v>#N/A</v>
      </c>
      <c r="Q141" t="b">
        <f t="shared" si="22"/>
        <v>1</v>
      </c>
      <c r="R141" s="48" t="str">
        <f t="shared" si="17"/>
        <v/>
      </c>
      <c r="S141" t="str">
        <f t="shared" si="23"/>
        <v/>
      </c>
      <c r="T141" s="48" t="str">
        <f t="shared" si="16"/>
        <v/>
      </c>
      <c r="AC141" s="94"/>
      <c r="AP141" s="94"/>
      <c r="AT141" s="4"/>
      <c r="AX141" s="92"/>
      <c r="BC141" s="94"/>
      <c r="BD141" s="92"/>
      <c r="BG141" s="4"/>
      <c r="BK141" s="92"/>
      <c r="BP141" s="94"/>
      <c r="BQ141" s="92"/>
      <c r="BT141" s="4"/>
    </row>
    <row r="142" spans="9:72" x14ac:dyDescent="0.2">
      <c r="I142" s="43">
        <v>46523</v>
      </c>
      <c r="J142" s="4">
        <f t="shared" si="20"/>
        <v>46523</v>
      </c>
      <c r="K142" s="42" t="s">
        <v>29</v>
      </c>
      <c r="M142" s="51">
        <f t="shared" si="18"/>
        <v>45795</v>
      </c>
      <c r="N142" s="49">
        <f t="shared" si="19"/>
        <v>45795</v>
      </c>
      <c r="O142" s="48"/>
      <c r="P142" t="e">
        <f t="shared" si="21"/>
        <v>#N/A</v>
      </c>
      <c r="Q142" t="b">
        <f t="shared" si="22"/>
        <v>1</v>
      </c>
      <c r="R142" s="48" t="str">
        <f t="shared" si="17"/>
        <v/>
      </c>
      <c r="S142" t="str">
        <f t="shared" si="23"/>
        <v/>
      </c>
      <c r="T142" s="48" t="str">
        <f t="shared" si="16"/>
        <v/>
      </c>
      <c r="AT142" s="4"/>
      <c r="AX142" s="92"/>
      <c r="BD142" s="92"/>
      <c r="BG142" s="4"/>
      <c r="BK142" s="92"/>
      <c r="BQ142" s="92"/>
      <c r="BT142" s="4"/>
    </row>
    <row r="143" spans="9:72" x14ac:dyDescent="0.2">
      <c r="I143" s="43">
        <v>46524</v>
      </c>
      <c r="J143" s="4">
        <f t="shared" si="20"/>
        <v>46524</v>
      </c>
      <c r="K143" s="42" t="s">
        <v>30</v>
      </c>
      <c r="M143" s="51">
        <f t="shared" si="18"/>
        <v>45796</v>
      </c>
      <c r="N143" s="49">
        <f t="shared" si="19"/>
        <v>45796</v>
      </c>
      <c r="O143" s="48"/>
      <c r="P143" t="e">
        <f t="shared" si="21"/>
        <v>#N/A</v>
      </c>
      <c r="Q143" t="b">
        <f t="shared" si="22"/>
        <v>1</v>
      </c>
      <c r="R143" s="48" t="str">
        <f t="shared" si="17"/>
        <v/>
      </c>
      <c r="S143" t="str">
        <f t="shared" si="23"/>
        <v/>
      </c>
      <c r="T143" s="48" t="str">
        <f t="shared" si="16"/>
        <v/>
      </c>
      <c r="AT143" s="4"/>
      <c r="AX143" s="92"/>
      <c r="BD143" s="92"/>
      <c r="BG143" s="4"/>
      <c r="BK143" s="92"/>
      <c r="BQ143" s="92"/>
      <c r="BT143" s="4"/>
    </row>
    <row r="144" spans="9:72" x14ac:dyDescent="0.2">
      <c r="I144" s="41">
        <v>46859</v>
      </c>
      <c r="J144" s="4">
        <f t="shared" si="20"/>
        <v>46859</v>
      </c>
      <c r="K144" s="42" t="s">
        <v>27</v>
      </c>
      <c r="M144" s="51">
        <f t="shared" si="18"/>
        <v>45797</v>
      </c>
      <c r="N144" s="49">
        <f t="shared" si="19"/>
        <v>45797</v>
      </c>
      <c r="O144" s="48"/>
      <c r="P144" t="e">
        <f t="shared" si="21"/>
        <v>#N/A</v>
      </c>
      <c r="Q144" t="b">
        <f t="shared" si="22"/>
        <v>1</v>
      </c>
      <c r="R144" s="48" t="str">
        <f t="shared" si="17"/>
        <v/>
      </c>
      <c r="S144" t="str">
        <f t="shared" si="23"/>
        <v/>
      </c>
      <c r="T144" s="48" t="str">
        <f t="shared" si="16"/>
        <v/>
      </c>
      <c r="AT144" s="4"/>
      <c r="AX144" s="92"/>
      <c r="BD144" s="92"/>
      <c r="BG144" s="4"/>
      <c r="BK144" s="92"/>
      <c r="BQ144" s="92"/>
      <c r="BT144" s="4"/>
    </row>
    <row r="145" spans="9:72" x14ac:dyDescent="0.2">
      <c r="I145" s="41">
        <v>46860</v>
      </c>
      <c r="J145" s="4">
        <f t="shared" si="20"/>
        <v>46860</v>
      </c>
      <c r="K145" s="42" t="s">
        <v>28</v>
      </c>
      <c r="M145" s="51">
        <f t="shared" si="18"/>
        <v>45798</v>
      </c>
      <c r="N145" s="49">
        <f t="shared" si="19"/>
        <v>45798</v>
      </c>
      <c r="O145" s="48"/>
      <c r="P145" t="e">
        <f t="shared" si="21"/>
        <v>#N/A</v>
      </c>
      <c r="Q145" t="b">
        <f t="shared" si="22"/>
        <v>1</v>
      </c>
      <c r="R145" s="48" t="str">
        <f t="shared" si="17"/>
        <v/>
      </c>
      <c r="S145" t="str">
        <f t="shared" si="23"/>
        <v/>
      </c>
      <c r="T145" s="48" t="str">
        <f t="shared" si="16"/>
        <v/>
      </c>
      <c r="AT145" s="4"/>
      <c r="AX145" s="92"/>
      <c r="BD145" s="92"/>
      <c r="BG145" s="4"/>
      <c r="BK145" s="92"/>
      <c r="BQ145" s="92"/>
      <c r="BT145" s="4"/>
    </row>
    <row r="146" spans="9:72" x14ac:dyDescent="0.2">
      <c r="I146" s="43">
        <v>46898</v>
      </c>
      <c r="J146" s="4">
        <f t="shared" si="20"/>
        <v>46898</v>
      </c>
      <c r="K146" s="42" t="s">
        <v>31</v>
      </c>
      <c r="M146" s="51">
        <f t="shared" si="18"/>
        <v>45799</v>
      </c>
      <c r="N146" s="49">
        <f t="shared" si="19"/>
        <v>45799</v>
      </c>
      <c r="O146" s="48"/>
      <c r="P146" t="e">
        <f t="shared" si="21"/>
        <v>#N/A</v>
      </c>
      <c r="Q146" t="b">
        <f t="shared" si="22"/>
        <v>1</v>
      </c>
      <c r="R146" s="48" t="str">
        <f t="shared" si="17"/>
        <v/>
      </c>
      <c r="S146" t="str">
        <f t="shared" si="23"/>
        <v/>
      </c>
      <c r="T146" s="48" t="str">
        <f t="shared" si="16"/>
        <v/>
      </c>
      <c r="AT146" s="4"/>
      <c r="AX146" s="92"/>
      <c r="BD146" s="92"/>
      <c r="BG146" s="4"/>
      <c r="BK146" s="92"/>
      <c r="BQ146" s="92"/>
      <c r="BT146" s="4"/>
    </row>
    <row r="147" spans="9:72" x14ac:dyDescent="0.2">
      <c r="I147" s="43">
        <v>46908</v>
      </c>
      <c r="J147" s="4">
        <f t="shared" si="20"/>
        <v>46908</v>
      </c>
      <c r="K147" s="42" t="s">
        <v>29</v>
      </c>
      <c r="M147" s="51">
        <f t="shared" si="18"/>
        <v>45800</v>
      </c>
      <c r="N147" s="49">
        <f t="shared" si="19"/>
        <v>45800</v>
      </c>
      <c r="O147" s="48"/>
      <c r="P147" t="e">
        <f t="shared" si="21"/>
        <v>#N/A</v>
      </c>
      <c r="Q147" t="b">
        <f t="shared" si="22"/>
        <v>1</v>
      </c>
      <c r="R147" s="48" t="str">
        <f t="shared" si="17"/>
        <v/>
      </c>
      <c r="S147" t="str">
        <f t="shared" si="23"/>
        <v/>
      </c>
      <c r="T147" s="48" t="str">
        <f t="shared" si="16"/>
        <v/>
      </c>
      <c r="AT147" s="4"/>
      <c r="AX147" s="92"/>
      <c r="BD147" s="92"/>
      <c r="BG147" s="4"/>
      <c r="BK147" s="92"/>
      <c r="BQ147" s="92"/>
      <c r="BT147" s="4"/>
    </row>
    <row r="148" spans="9:72" x14ac:dyDescent="0.2">
      <c r="I148" s="43">
        <v>46909</v>
      </c>
      <c r="J148" s="4">
        <f t="shared" si="20"/>
        <v>46909</v>
      </c>
      <c r="K148" s="42" t="s">
        <v>30</v>
      </c>
      <c r="M148" s="51">
        <f t="shared" si="18"/>
        <v>45801</v>
      </c>
      <c r="N148" s="49">
        <f t="shared" si="19"/>
        <v>45801</v>
      </c>
      <c r="O148" s="48"/>
      <c r="P148" t="e">
        <f t="shared" si="21"/>
        <v>#N/A</v>
      </c>
      <c r="Q148" t="b">
        <f t="shared" si="22"/>
        <v>1</v>
      </c>
      <c r="R148" s="48" t="str">
        <f t="shared" si="17"/>
        <v/>
      </c>
      <c r="S148" t="str">
        <f t="shared" si="23"/>
        <v/>
      </c>
      <c r="T148" s="48" t="str">
        <f t="shared" si="16"/>
        <v/>
      </c>
      <c r="AT148" s="4"/>
      <c r="AX148" s="92"/>
      <c r="BD148" s="92"/>
      <c r="BG148" s="4"/>
      <c r="BK148" s="92"/>
      <c r="BQ148" s="92"/>
      <c r="BT148" s="4"/>
    </row>
    <row r="149" spans="9:72" x14ac:dyDescent="0.2">
      <c r="I149" s="41">
        <v>47209</v>
      </c>
      <c r="J149" s="4">
        <f t="shared" si="20"/>
        <v>47209</v>
      </c>
      <c r="K149" s="42" t="s">
        <v>27</v>
      </c>
      <c r="M149" s="51">
        <f t="shared" si="18"/>
        <v>45802</v>
      </c>
      <c r="N149" s="49">
        <f t="shared" si="19"/>
        <v>45802</v>
      </c>
      <c r="O149" s="48"/>
      <c r="P149" t="e">
        <f t="shared" si="21"/>
        <v>#N/A</v>
      </c>
      <c r="Q149" t="b">
        <f t="shared" si="22"/>
        <v>1</v>
      </c>
      <c r="R149" s="48" t="str">
        <f t="shared" si="17"/>
        <v/>
      </c>
      <c r="S149" t="str">
        <f t="shared" si="23"/>
        <v/>
      </c>
      <c r="T149" s="48" t="str">
        <f t="shared" si="16"/>
        <v/>
      </c>
      <c r="AT149" s="4"/>
      <c r="AX149" s="92"/>
      <c r="BD149" s="92"/>
      <c r="BG149" s="4"/>
      <c r="BK149" s="92"/>
      <c r="BQ149" s="92"/>
      <c r="BT149" s="4"/>
    </row>
    <row r="150" spans="9:72" x14ac:dyDescent="0.2">
      <c r="I150" s="41">
        <v>47210</v>
      </c>
      <c r="J150" s="4">
        <f t="shared" si="20"/>
        <v>47210</v>
      </c>
      <c r="K150" s="42" t="s">
        <v>28</v>
      </c>
      <c r="M150" s="51">
        <f t="shared" si="18"/>
        <v>45803</v>
      </c>
      <c r="N150" s="49">
        <f t="shared" si="19"/>
        <v>45803</v>
      </c>
      <c r="O150" s="48"/>
      <c r="P150" t="e">
        <f t="shared" si="21"/>
        <v>#N/A</v>
      </c>
      <c r="Q150" t="b">
        <f t="shared" si="22"/>
        <v>1</v>
      </c>
      <c r="R150" s="48" t="str">
        <f t="shared" si="17"/>
        <v/>
      </c>
      <c r="S150" t="str">
        <f t="shared" si="23"/>
        <v/>
      </c>
      <c r="T150" s="48" t="str">
        <f t="shared" si="16"/>
        <v/>
      </c>
      <c r="AT150" s="4"/>
      <c r="AX150" s="92"/>
      <c r="BD150" s="92"/>
      <c r="BG150" s="4"/>
      <c r="BK150" s="92"/>
      <c r="BQ150" s="92"/>
      <c r="BT150" s="4"/>
    </row>
    <row r="151" spans="9:72" x14ac:dyDescent="0.2">
      <c r="I151" s="43">
        <v>47248</v>
      </c>
      <c r="J151" s="4">
        <f t="shared" si="20"/>
        <v>47248</v>
      </c>
      <c r="K151" s="42" t="s">
        <v>31</v>
      </c>
      <c r="M151" s="51">
        <f t="shared" si="18"/>
        <v>45804</v>
      </c>
      <c r="N151" s="49">
        <f t="shared" si="19"/>
        <v>45804</v>
      </c>
      <c r="O151" s="48"/>
      <c r="P151" t="e">
        <f t="shared" si="21"/>
        <v>#N/A</v>
      </c>
      <c r="Q151" t="b">
        <f t="shared" si="22"/>
        <v>1</v>
      </c>
      <c r="R151" s="48" t="str">
        <f t="shared" si="17"/>
        <v/>
      </c>
      <c r="S151" t="str">
        <f t="shared" si="23"/>
        <v/>
      </c>
      <c r="T151" s="48" t="str">
        <f t="shared" si="16"/>
        <v/>
      </c>
      <c r="AC151" s="94"/>
      <c r="AP151" s="94"/>
      <c r="AT151" s="4"/>
      <c r="AX151" s="92"/>
      <c r="BC151" s="94"/>
      <c r="BD151" s="92"/>
      <c r="BG151" s="4"/>
      <c r="BK151" s="92"/>
      <c r="BP151" s="94"/>
      <c r="BQ151" s="92"/>
      <c r="BT151" s="4"/>
    </row>
    <row r="152" spans="9:72" x14ac:dyDescent="0.2">
      <c r="I152" s="43">
        <v>47258</v>
      </c>
      <c r="J152" s="4">
        <f t="shared" si="20"/>
        <v>47258</v>
      </c>
      <c r="K152" s="42" t="s">
        <v>29</v>
      </c>
      <c r="M152" s="51">
        <f t="shared" si="18"/>
        <v>45805</v>
      </c>
      <c r="N152" s="49">
        <f t="shared" si="19"/>
        <v>45805</v>
      </c>
      <c r="O152" s="48"/>
      <c r="P152" t="e">
        <f t="shared" si="21"/>
        <v>#N/A</v>
      </c>
      <c r="Q152" t="b">
        <f t="shared" si="22"/>
        <v>1</v>
      </c>
      <c r="R152" s="48" t="str">
        <f t="shared" si="17"/>
        <v/>
      </c>
      <c r="S152" t="str">
        <f t="shared" si="23"/>
        <v/>
      </c>
      <c r="T152" s="48" t="str">
        <f t="shared" si="16"/>
        <v/>
      </c>
      <c r="AC152" s="94"/>
      <c r="AP152" s="94"/>
      <c r="AT152" s="4"/>
      <c r="AX152" s="92"/>
      <c r="BC152" s="94"/>
      <c r="BD152" s="92"/>
      <c r="BG152" s="4"/>
      <c r="BK152" s="92"/>
      <c r="BP152" s="94"/>
      <c r="BQ152" s="92"/>
      <c r="BT152" s="4"/>
    </row>
    <row r="153" spans="9:72" x14ac:dyDescent="0.2">
      <c r="I153" s="43">
        <v>47259</v>
      </c>
      <c r="J153" s="4">
        <f t="shared" si="20"/>
        <v>47259</v>
      </c>
      <c r="K153" s="42" t="s">
        <v>30</v>
      </c>
      <c r="M153" s="51">
        <f t="shared" si="18"/>
        <v>45806</v>
      </c>
      <c r="N153" s="49">
        <f t="shared" si="19"/>
        <v>45806</v>
      </c>
      <c r="O153" s="48"/>
      <c r="P153" t="str">
        <f t="shared" si="21"/>
        <v>OLH-Hemelvaart</v>
      </c>
      <c r="Q153" t="b">
        <f t="shared" si="22"/>
        <v>0</v>
      </c>
      <c r="R153" s="48" t="str">
        <f t="shared" si="17"/>
        <v/>
      </c>
      <c r="S153" t="str">
        <f t="shared" si="23"/>
        <v>OLH-Hemelvaart</v>
      </c>
      <c r="T153" s="48" t="str">
        <f t="shared" si="16"/>
        <v>OLH-Hemelvaart</v>
      </c>
      <c r="AT153" s="4"/>
      <c r="AX153" s="92"/>
      <c r="BD153" s="92"/>
      <c r="BG153" s="4"/>
      <c r="BK153" s="92"/>
      <c r="BQ153" s="92"/>
      <c r="BT153" s="4"/>
    </row>
    <row r="154" spans="9:72" x14ac:dyDescent="0.2">
      <c r="I154" s="41">
        <v>47594</v>
      </c>
      <c r="J154" s="4">
        <f t="shared" si="20"/>
        <v>47594</v>
      </c>
      <c r="K154" s="42" t="s">
        <v>27</v>
      </c>
      <c r="M154" s="51">
        <f t="shared" si="18"/>
        <v>45807</v>
      </c>
      <c r="N154" s="49">
        <f t="shared" si="19"/>
        <v>45807</v>
      </c>
      <c r="O154" s="48"/>
      <c r="P154" t="e">
        <f t="shared" si="21"/>
        <v>#N/A</v>
      </c>
      <c r="Q154" t="b">
        <f t="shared" si="22"/>
        <v>1</v>
      </c>
      <c r="R154" s="48" t="str">
        <f t="shared" si="17"/>
        <v/>
      </c>
      <c r="S154" t="str">
        <f t="shared" si="23"/>
        <v/>
      </c>
      <c r="T154" s="48" t="str">
        <f t="shared" si="16"/>
        <v/>
      </c>
      <c r="AT154" s="4"/>
      <c r="AX154" s="92"/>
      <c r="BD154" s="92"/>
      <c r="BG154" s="4"/>
      <c r="BK154" s="92"/>
      <c r="BQ154" s="92"/>
      <c r="BT154" s="4"/>
    </row>
    <row r="155" spans="9:72" x14ac:dyDescent="0.2">
      <c r="I155" s="41">
        <v>47595</v>
      </c>
      <c r="J155" s="4">
        <f t="shared" si="20"/>
        <v>47595</v>
      </c>
      <c r="K155" s="42" t="s">
        <v>28</v>
      </c>
      <c r="M155" s="51">
        <f t="shared" si="18"/>
        <v>45808</v>
      </c>
      <c r="N155" s="49">
        <f t="shared" si="19"/>
        <v>45808</v>
      </c>
      <c r="O155" s="48"/>
      <c r="P155" t="e">
        <f t="shared" si="21"/>
        <v>#N/A</v>
      </c>
      <c r="Q155" t="b">
        <f t="shared" si="22"/>
        <v>1</v>
      </c>
      <c r="R155" s="48" t="str">
        <f t="shared" si="17"/>
        <v/>
      </c>
      <c r="S155" t="str">
        <f t="shared" si="23"/>
        <v/>
      </c>
      <c r="T155" s="48" t="str">
        <f t="shared" si="16"/>
        <v/>
      </c>
      <c r="AT155" s="4"/>
      <c r="AX155" s="92"/>
      <c r="BD155" s="92"/>
      <c r="BG155" s="4"/>
      <c r="BK155" s="92"/>
      <c r="BQ155" s="92"/>
      <c r="BT155" s="4"/>
    </row>
    <row r="156" spans="9:72" x14ac:dyDescent="0.2">
      <c r="I156" s="43">
        <v>47633</v>
      </c>
      <c r="J156" s="4">
        <f t="shared" si="20"/>
        <v>47633</v>
      </c>
      <c r="K156" s="42" t="s">
        <v>31</v>
      </c>
      <c r="M156" s="51">
        <f t="shared" si="18"/>
        <v>45809</v>
      </c>
      <c r="N156" s="49">
        <f t="shared" si="19"/>
        <v>45809</v>
      </c>
      <c r="O156" s="48"/>
      <c r="P156" t="e">
        <f t="shared" si="21"/>
        <v>#N/A</v>
      </c>
      <c r="Q156" t="b">
        <f t="shared" si="22"/>
        <v>1</v>
      </c>
      <c r="R156" s="48" t="str">
        <f t="shared" si="17"/>
        <v/>
      </c>
      <c r="S156" t="str">
        <f t="shared" si="23"/>
        <v/>
      </c>
      <c r="T156" s="48" t="str">
        <f t="shared" si="16"/>
        <v/>
      </c>
      <c r="AT156" s="4"/>
      <c r="AX156" s="92"/>
      <c r="BD156" s="92"/>
      <c r="BG156" s="4"/>
      <c r="BK156" s="92"/>
      <c r="BQ156" s="92"/>
      <c r="BT156" s="4"/>
    </row>
    <row r="157" spans="9:72" x14ac:dyDescent="0.2">
      <c r="I157" s="43">
        <v>47643</v>
      </c>
      <c r="J157" s="4">
        <f t="shared" si="20"/>
        <v>47643</v>
      </c>
      <c r="K157" s="42" t="s">
        <v>29</v>
      </c>
      <c r="M157" s="51">
        <f t="shared" si="18"/>
        <v>45810</v>
      </c>
      <c r="N157" s="49">
        <f t="shared" si="19"/>
        <v>45810</v>
      </c>
      <c r="O157" s="48"/>
      <c r="P157" t="e">
        <f t="shared" si="21"/>
        <v>#N/A</v>
      </c>
      <c r="Q157" t="b">
        <f t="shared" si="22"/>
        <v>1</v>
      </c>
      <c r="R157" s="48" t="str">
        <f t="shared" si="17"/>
        <v/>
      </c>
      <c r="S157" t="str">
        <f t="shared" si="23"/>
        <v/>
      </c>
      <c r="T157" s="48" t="str">
        <f t="shared" si="16"/>
        <v/>
      </c>
      <c r="AT157" s="4"/>
      <c r="AX157" s="92"/>
      <c r="BD157" s="92"/>
      <c r="BG157" s="4"/>
      <c r="BK157" s="92"/>
      <c r="BQ157" s="92"/>
      <c r="BT157" s="4"/>
    </row>
    <row r="158" spans="9:72" x14ac:dyDescent="0.2">
      <c r="I158" s="43">
        <v>47644</v>
      </c>
      <c r="J158" s="4">
        <f t="shared" si="20"/>
        <v>47644</v>
      </c>
      <c r="K158" s="42" t="s">
        <v>30</v>
      </c>
      <c r="M158" s="51">
        <f t="shared" si="18"/>
        <v>45811</v>
      </c>
      <c r="N158" s="49">
        <f t="shared" si="19"/>
        <v>45811</v>
      </c>
      <c r="O158" s="48"/>
      <c r="P158" t="e">
        <f t="shared" si="21"/>
        <v>#N/A</v>
      </c>
      <c r="Q158" t="b">
        <f t="shared" si="22"/>
        <v>1</v>
      </c>
      <c r="R158" s="48" t="str">
        <f t="shared" si="17"/>
        <v/>
      </c>
      <c r="S158" t="str">
        <f t="shared" si="23"/>
        <v/>
      </c>
      <c r="T158" s="48" t="str">
        <f t="shared" si="16"/>
        <v/>
      </c>
      <c r="AT158" s="4"/>
      <c r="AX158" s="92"/>
      <c r="BD158" s="92"/>
      <c r="BG158" s="4"/>
      <c r="BK158" s="92"/>
      <c r="BQ158" s="92"/>
      <c r="BT158" s="4"/>
    </row>
    <row r="159" spans="9:72" x14ac:dyDescent="0.2">
      <c r="I159" s="41">
        <v>47951</v>
      </c>
      <c r="J159" s="4">
        <f t="shared" si="20"/>
        <v>47951</v>
      </c>
      <c r="K159" s="42" t="s">
        <v>27</v>
      </c>
      <c r="M159" s="51">
        <f t="shared" si="18"/>
        <v>45812</v>
      </c>
      <c r="N159" s="49">
        <f t="shared" si="19"/>
        <v>45812</v>
      </c>
      <c r="O159" s="48"/>
      <c r="P159" t="e">
        <f t="shared" si="21"/>
        <v>#N/A</v>
      </c>
      <c r="Q159" t="b">
        <f t="shared" si="22"/>
        <v>1</v>
      </c>
      <c r="R159" s="48" t="str">
        <f t="shared" si="17"/>
        <v/>
      </c>
      <c r="S159" t="str">
        <f t="shared" si="23"/>
        <v/>
      </c>
      <c r="T159" s="48" t="str">
        <f t="shared" si="16"/>
        <v/>
      </c>
      <c r="AT159" s="4"/>
      <c r="AX159" s="92"/>
      <c r="BD159" s="92"/>
      <c r="BG159" s="4"/>
      <c r="BK159" s="92"/>
      <c r="BQ159" s="92"/>
      <c r="BT159" s="4"/>
    </row>
    <row r="160" spans="9:72" x14ac:dyDescent="0.2">
      <c r="I160" s="41">
        <v>47952</v>
      </c>
      <c r="J160" s="4">
        <f t="shared" si="20"/>
        <v>47952</v>
      </c>
      <c r="K160" s="42" t="s">
        <v>28</v>
      </c>
      <c r="M160" s="51">
        <f t="shared" si="18"/>
        <v>45813</v>
      </c>
      <c r="N160" s="49">
        <f t="shared" si="19"/>
        <v>45813</v>
      </c>
      <c r="O160" s="48"/>
      <c r="P160" t="e">
        <f t="shared" si="21"/>
        <v>#N/A</v>
      </c>
      <c r="Q160" t="b">
        <f t="shared" si="22"/>
        <v>1</v>
      </c>
      <c r="R160" s="48" t="str">
        <f t="shared" si="17"/>
        <v/>
      </c>
      <c r="S160" t="str">
        <f t="shared" si="23"/>
        <v/>
      </c>
      <c r="T160" s="48" t="str">
        <f t="shared" si="16"/>
        <v/>
      </c>
      <c r="AT160" s="4"/>
      <c r="AX160" s="92"/>
      <c r="BD160" s="92"/>
      <c r="BG160" s="4"/>
      <c r="BK160" s="92"/>
      <c r="BQ160" s="92"/>
      <c r="BT160" s="4"/>
    </row>
    <row r="161" spans="9:72" x14ac:dyDescent="0.2">
      <c r="I161" s="43">
        <v>47990</v>
      </c>
      <c r="J161" s="4">
        <f t="shared" si="20"/>
        <v>47990</v>
      </c>
      <c r="K161" s="42" t="s">
        <v>31</v>
      </c>
      <c r="M161" s="51">
        <f t="shared" si="18"/>
        <v>45814</v>
      </c>
      <c r="N161" s="49">
        <f t="shared" si="19"/>
        <v>45814</v>
      </c>
      <c r="O161" s="48"/>
      <c r="P161" t="e">
        <f t="shared" si="21"/>
        <v>#N/A</v>
      </c>
      <c r="Q161" t="b">
        <f t="shared" si="22"/>
        <v>1</v>
      </c>
      <c r="R161" s="48" t="str">
        <f t="shared" si="17"/>
        <v/>
      </c>
      <c r="S161" t="str">
        <f t="shared" si="23"/>
        <v/>
      </c>
      <c r="T161" s="48" t="str">
        <f t="shared" si="16"/>
        <v/>
      </c>
      <c r="AT161" s="4"/>
      <c r="AX161" s="92"/>
      <c r="BD161" s="92"/>
      <c r="BG161" s="4"/>
      <c r="BK161" s="92"/>
      <c r="BQ161" s="92"/>
      <c r="BT161" s="4"/>
    </row>
    <row r="162" spans="9:72" x14ac:dyDescent="0.2">
      <c r="I162" s="43">
        <v>48000</v>
      </c>
      <c r="J162" s="4">
        <f t="shared" si="20"/>
        <v>48000</v>
      </c>
      <c r="K162" s="42" t="s">
        <v>29</v>
      </c>
      <c r="M162" s="51">
        <f t="shared" si="18"/>
        <v>45815</v>
      </c>
      <c r="N162" s="49">
        <f t="shared" si="19"/>
        <v>45815</v>
      </c>
      <c r="O162" s="48"/>
      <c r="P162" t="e">
        <f t="shared" si="21"/>
        <v>#N/A</v>
      </c>
      <c r="Q162" t="b">
        <f t="shared" si="22"/>
        <v>1</v>
      </c>
      <c r="R162" s="48" t="str">
        <f t="shared" si="17"/>
        <v/>
      </c>
      <c r="S162" t="str">
        <f t="shared" si="23"/>
        <v/>
      </c>
      <c r="T162" s="48" t="str">
        <f t="shared" si="16"/>
        <v/>
      </c>
      <c r="AT162" s="4"/>
      <c r="AX162" s="92"/>
      <c r="BD162" s="92"/>
      <c r="BG162" s="4"/>
      <c r="BK162" s="92"/>
      <c r="BQ162" s="92"/>
      <c r="BT162" s="4"/>
    </row>
    <row r="163" spans="9:72" x14ac:dyDescent="0.2">
      <c r="I163" s="43">
        <v>48001</v>
      </c>
      <c r="J163" s="4">
        <f t="shared" si="20"/>
        <v>48001</v>
      </c>
      <c r="K163" s="42" t="s">
        <v>30</v>
      </c>
      <c r="M163" s="51">
        <f t="shared" si="18"/>
        <v>45816</v>
      </c>
      <c r="N163" s="49">
        <f t="shared" si="19"/>
        <v>45816</v>
      </c>
      <c r="O163" s="48"/>
      <c r="P163" t="str">
        <f t="shared" si="21"/>
        <v>Pinksteren</v>
      </c>
      <c r="Q163" t="b">
        <f t="shared" si="22"/>
        <v>0</v>
      </c>
      <c r="R163" s="48" t="str">
        <f t="shared" si="17"/>
        <v/>
      </c>
      <c r="S163" t="str">
        <f t="shared" si="23"/>
        <v>Pinksteren</v>
      </c>
      <c r="T163" s="48" t="str">
        <f t="shared" si="16"/>
        <v>Pinksteren</v>
      </c>
      <c r="AT163" s="4"/>
      <c r="AX163" s="92"/>
      <c r="BD163" s="92"/>
      <c r="BG163" s="4"/>
      <c r="BK163" s="92"/>
      <c r="BQ163" s="92"/>
      <c r="BT163" s="4"/>
    </row>
    <row r="164" spans="9:72" x14ac:dyDescent="0.2">
      <c r="I164" s="41">
        <v>48301</v>
      </c>
      <c r="J164" s="4">
        <f t="shared" si="20"/>
        <v>48301</v>
      </c>
      <c r="K164" s="42" t="s">
        <v>27</v>
      </c>
      <c r="M164" s="51">
        <f t="shared" si="18"/>
        <v>45817</v>
      </c>
      <c r="N164" s="49">
        <f t="shared" si="19"/>
        <v>45817</v>
      </c>
      <c r="O164" s="48"/>
      <c r="P164" t="str">
        <f t="shared" si="21"/>
        <v>Pinkstermaandag</v>
      </c>
      <c r="Q164" t="b">
        <f t="shared" si="22"/>
        <v>0</v>
      </c>
      <c r="R164" s="48" t="str">
        <f t="shared" si="17"/>
        <v/>
      </c>
      <c r="S164" t="str">
        <f t="shared" si="23"/>
        <v>Pinkstermaandag</v>
      </c>
      <c r="T164" s="48" t="str">
        <f t="shared" si="16"/>
        <v>Pinkstermaandag</v>
      </c>
      <c r="AT164" s="4"/>
      <c r="AX164" s="92"/>
      <c r="BD164" s="92"/>
      <c r="BG164" s="4"/>
      <c r="BK164" s="92"/>
      <c r="BQ164" s="92"/>
      <c r="BT164" s="4"/>
    </row>
    <row r="165" spans="9:72" x14ac:dyDescent="0.2">
      <c r="I165" s="41">
        <v>48302</v>
      </c>
      <c r="J165" s="4">
        <f t="shared" si="20"/>
        <v>48302</v>
      </c>
      <c r="K165" s="42" t="s">
        <v>28</v>
      </c>
      <c r="M165" s="51">
        <f t="shared" si="18"/>
        <v>45818</v>
      </c>
      <c r="N165" s="49">
        <f t="shared" si="19"/>
        <v>45818</v>
      </c>
      <c r="O165" s="48"/>
      <c r="P165" t="e">
        <f t="shared" si="21"/>
        <v>#N/A</v>
      </c>
      <c r="Q165" t="b">
        <f t="shared" si="22"/>
        <v>1</v>
      </c>
      <c r="R165" s="48" t="str">
        <f t="shared" si="17"/>
        <v/>
      </c>
      <c r="S165" t="str">
        <f t="shared" si="23"/>
        <v/>
      </c>
      <c r="T165" s="48" t="str">
        <f t="shared" si="16"/>
        <v/>
      </c>
      <c r="AT165" s="4"/>
      <c r="AX165" s="92"/>
      <c r="BD165" s="92"/>
      <c r="BG165" s="4"/>
      <c r="BK165" s="92"/>
      <c r="BQ165" s="92"/>
      <c r="BT165" s="4"/>
    </row>
    <row r="166" spans="9:72" x14ac:dyDescent="0.2">
      <c r="I166" s="43">
        <v>48340</v>
      </c>
      <c r="J166" s="4">
        <f t="shared" si="20"/>
        <v>48340</v>
      </c>
      <c r="K166" s="42" t="s">
        <v>31</v>
      </c>
      <c r="M166" s="51">
        <f t="shared" si="18"/>
        <v>45819</v>
      </c>
      <c r="N166" s="49">
        <f t="shared" si="19"/>
        <v>45819</v>
      </c>
      <c r="O166" s="48"/>
      <c r="P166" t="e">
        <f t="shared" si="21"/>
        <v>#N/A</v>
      </c>
      <c r="Q166" t="b">
        <f t="shared" si="22"/>
        <v>1</v>
      </c>
      <c r="R166" s="48" t="str">
        <f t="shared" si="17"/>
        <v/>
      </c>
      <c r="S166" t="str">
        <f t="shared" si="23"/>
        <v/>
      </c>
      <c r="T166" s="48" t="str">
        <f t="shared" si="16"/>
        <v/>
      </c>
      <c r="AT166" s="4"/>
      <c r="AX166" s="92"/>
      <c r="BD166" s="92"/>
      <c r="BG166" s="4"/>
      <c r="BK166" s="92"/>
      <c r="BQ166" s="92"/>
      <c r="BT166" s="4"/>
    </row>
    <row r="167" spans="9:72" x14ac:dyDescent="0.2">
      <c r="I167" s="43">
        <v>48350</v>
      </c>
      <c r="J167" s="4">
        <f t="shared" si="20"/>
        <v>48350</v>
      </c>
      <c r="K167" s="42" t="s">
        <v>29</v>
      </c>
      <c r="M167" s="51">
        <f t="shared" si="18"/>
        <v>45820</v>
      </c>
      <c r="N167" s="49">
        <f t="shared" si="19"/>
        <v>45820</v>
      </c>
      <c r="O167" s="48"/>
      <c r="P167" t="e">
        <f t="shared" si="21"/>
        <v>#N/A</v>
      </c>
      <c r="Q167" t="b">
        <f t="shared" si="22"/>
        <v>1</v>
      </c>
      <c r="R167" s="48" t="str">
        <f t="shared" si="17"/>
        <v/>
      </c>
      <c r="S167" t="str">
        <f t="shared" si="23"/>
        <v/>
      </c>
      <c r="T167" s="48" t="str">
        <f t="shared" si="16"/>
        <v/>
      </c>
      <c r="AT167" s="4"/>
      <c r="AX167" s="92"/>
      <c r="BD167" s="92"/>
      <c r="BG167" s="4"/>
      <c r="BK167" s="92"/>
      <c r="BQ167" s="92"/>
      <c r="BT167" s="4"/>
    </row>
    <row r="168" spans="9:72" x14ac:dyDescent="0.2">
      <c r="I168" s="43">
        <v>48351</v>
      </c>
      <c r="J168" s="4">
        <f t="shared" si="20"/>
        <v>48351</v>
      </c>
      <c r="K168" s="42" t="s">
        <v>30</v>
      </c>
      <c r="M168" s="51">
        <f t="shared" si="18"/>
        <v>45821</v>
      </c>
      <c r="N168" s="49">
        <f t="shared" si="19"/>
        <v>45821</v>
      </c>
      <c r="O168" s="48"/>
      <c r="P168" t="e">
        <f t="shared" si="21"/>
        <v>#N/A</v>
      </c>
      <c r="Q168" t="b">
        <f t="shared" si="22"/>
        <v>1</v>
      </c>
      <c r="R168" s="48" t="str">
        <f t="shared" si="17"/>
        <v/>
      </c>
      <c r="S168" t="str">
        <f t="shared" si="23"/>
        <v/>
      </c>
      <c r="T168" s="48" t="str">
        <f t="shared" si="16"/>
        <v/>
      </c>
      <c r="AT168" s="4"/>
      <c r="AX168" s="92"/>
      <c r="BD168" s="92"/>
      <c r="BG168" s="4"/>
      <c r="BK168" s="92"/>
      <c r="BQ168" s="92"/>
      <c r="BT168" s="4"/>
    </row>
    <row r="169" spans="9:72" x14ac:dyDescent="0.2">
      <c r="I169" s="41">
        <v>48686</v>
      </c>
      <c r="J169" s="4">
        <f t="shared" si="20"/>
        <v>48686</v>
      </c>
      <c r="K169" s="42" t="s">
        <v>27</v>
      </c>
      <c r="M169" s="51">
        <f t="shared" si="18"/>
        <v>45822</v>
      </c>
      <c r="N169" s="49">
        <f t="shared" si="19"/>
        <v>45822</v>
      </c>
      <c r="O169" s="48"/>
      <c r="P169" t="e">
        <f t="shared" si="21"/>
        <v>#N/A</v>
      </c>
      <c r="Q169" t="b">
        <f t="shared" si="22"/>
        <v>1</v>
      </c>
      <c r="R169" s="48" t="str">
        <f t="shared" si="17"/>
        <v/>
      </c>
      <c r="S169" t="str">
        <f t="shared" si="23"/>
        <v/>
      </c>
      <c r="T169" s="48" t="str">
        <f t="shared" si="16"/>
        <v/>
      </c>
      <c r="AT169" s="4"/>
      <c r="AX169" s="92"/>
      <c r="BD169" s="92"/>
      <c r="BG169" s="4"/>
      <c r="BK169" s="92"/>
      <c r="BQ169" s="92"/>
      <c r="BT169" s="4"/>
    </row>
    <row r="170" spans="9:72" x14ac:dyDescent="0.2">
      <c r="I170" s="41">
        <v>48687</v>
      </c>
      <c r="J170" s="4">
        <f t="shared" si="20"/>
        <v>48687</v>
      </c>
      <c r="K170" s="42" t="s">
        <v>28</v>
      </c>
      <c r="M170" s="51">
        <f t="shared" si="18"/>
        <v>45823</v>
      </c>
      <c r="N170" s="49">
        <f t="shared" si="19"/>
        <v>45823</v>
      </c>
      <c r="O170" s="48"/>
      <c r="P170" t="e">
        <f t="shared" si="21"/>
        <v>#N/A</v>
      </c>
      <c r="Q170" t="b">
        <f t="shared" si="22"/>
        <v>1</v>
      </c>
      <c r="R170" s="48" t="str">
        <f t="shared" si="17"/>
        <v/>
      </c>
      <c r="S170" t="str">
        <f t="shared" si="23"/>
        <v/>
      </c>
      <c r="T170" s="48" t="str">
        <f t="shared" si="16"/>
        <v/>
      </c>
      <c r="AT170" s="4"/>
      <c r="AX170" s="92"/>
      <c r="BD170" s="92"/>
      <c r="BG170" s="4"/>
      <c r="BK170" s="92"/>
      <c r="BQ170" s="92"/>
      <c r="BT170" s="4"/>
    </row>
    <row r="171" spans="9:72" x14ac:dyDescent="0.2">
      <c r="I171" s="43">
        <v>48725</v>
      </c>
      <c r="J171" s="4">
        <f t="shared" si="20"/>
        <v>48725</v>
      </c>
      <c r="K171" s="42" t="s">
        <v>31</v>
      </c>
      <c r="M171" s="51">
        <f t="shared" si="18"/>
        <v>45824</v>
      </c>
      <c r="N171" s="49">
        <f t="shared" si="19"/>
        <v>45824</v>
      </c>
      <c r="O171" s="48"/>
      <c r="P171" t="e">
        <f t="shared" si="21"/>
        <v>#N/A</v>
      </c>
      <c r="Q171" t="b">
        <f t="shared" si="22"/>
        <v>1</v>
      </c>
      <c r="R171" s="48" t="str">
        <f t="shared" si="17"/>
        <v/>
      </c>
      <c r="S171" t="str">
        <f t="shared" si="23"/>
        <v/>
      </c>
      <c r="T171" s="48" t="str">
        <f t="shared" si="16"/>
        <v/>
      </c>
      <c r="AT171" s="4"/>
      <c r="AX171" s="92"/>
      <c r="BD171" s="92"/>
      <c r="BG171" s="4"/>
      <c r="BK171" s="92"/>
      <c r="BQ171" s="92"/>
      <c r="BT171" s="4"/>
    </row>
    <row r="172" spans="9:72" x14ac:dyDescent="0.2">
      <c r="I172" s="43">
        <v>48735</v>
      </c>
      <c r="J172" s="4">
        <f t="shared" si="20"/>
        <v>48735</v>
      </c>
      <c r="K172" s="42" t="s">
        <v>29</v>
      </c>
      <c r="M172" s="51">
        <f t="shared" si="18"/>
        <v>45825</v>
      </c>
      <c r="N172" s="49">
        <f t="shared" si="19"/>
        <v>45825</v>
      </c>
      <c r="O172" s="48"/>
      <c r="P172" t="e">
        <f t="shared" si="21"/>
        <v>#N/A</v>
      </c>
      <c r="Q172" t="b">
        <f t="shared" si="22"/>
        <v>1</v>
      </c>
      <c r="R172" s="48" t="str">
        <f t="shared" si="17"/>
        <v/>
      </c>
      <c r="S172" t="str">
        <f t="shared" si="23"/>
        <v/>
      </c>
      <c r="T172" s="48" t="str">
        <f t="shared" si="16"/>
        <v/>
      </c>
      <c r="AT172" s="4"/>
      <c r="AX172" s="92"/>
      <c r="BD172" s="92"/>
      <c r="BG172" s="4"/>
      <c r="BK172" s="92"/>
      <c r="BQ172" s="92"/>
      <c r="BT172" s="4"/>
    </row>
    <row r="173" spans="9:72" x14ac:dyDescent="0.2">
      <c r="I173" s="43">
        <v>48736</v>
      </c>
      <c r="J173" s="4">
        <f t="shared" si="20"/>
        <v>48736</v>
      </c>
      <c r="K173" s="42" t="s">
        <v>30</v>
      </c>
      <c r="M173" s="51">
        <f t="shared" si="18"/>
        <v>45826</v>
      </c>
      <c r="N173" s="49">
        <f t="shared" si="19"/>
        <v>45826</v>
      </c>
      <c r="O173" s="48"/>
      <c r="P173" t="e">
        <f t="shared" si="21"/>
        <v>#N/A</v>
      </c>
      <c r="Q173" t="b">
        <f t="shared" si="22"/>
        <v>1</v>
      </c>
      <c r="R173" s="48" t="str">
        <f t="shared" si="17"/>
        <v/>
      </c>
      <c r="S173" t="str">
        <f t="shared" si="23"/>
        <v/>
      </c>
      <c r="T173" s="48" t="str">
        <f t="shared" si="16"/>
        <v/>
      </c>
      <c r="AT173" s="4"/>
      <c r="AX173" s="92"/>
      <c r="BD173" s="92"/>
      <c r="BG173" s="4"/>
      <c r="BK173" s="92"/>
      <c r="BQ173" s="92"/>
      <c r="BT173" s="4"/>
    </row>
    <row r="174" spans="9:72" x14ac:dyDescent="0.2">
      <c r="I174" s="41">
        <v>49043</v>
      </c>
      <c r="J174" s="4">
        <f t="shared" si="20"/>
        <v>49043</v>
      </c>
      <c r="K174" s="42" t="s">
        <v>27</v>
      </c>
      <c r="M174" s="51">
        <f t="shared" si="18"/>
        <v>45827</v>
      </c>
      <c r="N174" s="49">
        <f t="shared" si="19"/>
        <v>45827</v>
      </c>
      <c r="O174" s="48"/>
      <c r="P174" t="e">
        <f t="shared" si="21"/>
        <v>#N/A</v>
      </c>
      <c r="Q174" t="b">
        <f t="shared" si="22"/>
        <v>1</v>
      </c>
      <c r="R174" s="48" t="str">
        <f t="shared" si="17"/>
        <v/>
      </c>
      <c r="S174" t="str">
        <f t="shared" si="23"/>
        <v/>
      </c>
      <c r="T174" s="48" t="str">
        <f t="shared" si="16"/>
        <v/>
      </c>
      <c r="AT174" s="4"/>
      <c r="AX174" s="92"/>
      <c r="BD174" s="92"/>
      <c r="BG174" s="4"/>
      <c r="BK174" s="92"/>
      <c r="BQ174" s="92"/>
      <c r="BT174" s="4"/>
    </row>
    <row r="175" spans="9:72" x14ac:dyDescent="0.2">
      <c r="I175" s="41">
        <v>49044</v>
      </c>
      <c r="J175" s="4">
        <f t="shared" si="20"/>
        <v>49044</v>
      </c>
      <c r="K175" s="42" t="s">
        <v>28</v>
      </c>
      <c r="M175" s="51">
        <f t="shared" si="18"/>
        <v>45828</v>
      </c>
      <c r="N175" s="49">
        <f t="shared" si="19"/>
        <v>45828</v>
      </c>
      <c r="O175" s="48"/>
      <c r="P175" t="e">
        <f t="shared" si="21"/>
        <v>#N/A</v>
      </c>
      <c r="Q175" t="b">
        <f t="shared" si="22"/>
        <v>1</v>
      </c>
      <c r="R175" s="48" t="str">
        <f t="shared" si="17"/>
        <v/>
      </c>
      <c r="S175" t="str">
        <f t="shared" si="23"/>
        <v/>
      </c>
      <c r="T175" s="48" t="str">
        <f t="shared" si="16"/>
        <v/>
      </c>
      <c r="AT175" s="4"/>
      <c r="AX175" s="92"/>
      <c r="BD175" s="92"/>
      <c r="BG175" s="4"/>
      <c r="BK175" s="92"/>
      <c r="BQ175" s="92"/>
      <c r="BT175" s="4"/>
    </row>
    <row r="176" spans="9:72" x14ac:dyDescent="0.2">
      <c r="I176" s="43">
        <v>49082</v>
      </c>
      <c r="J176" s="4">
        <f t="shared" si="20"/>
        <v>49082</v>
      </c>
      <c r="K176" s="42" t="s">
        <v>31</v>
      </c>
      <c r="M176" s="51">
        <f t="shared" si="18"/>
        <v>45829</v>
      </c>
      <c r="N176" s="49">
        <f t="shared" si="19"/>
        <v>45829</v>
      </c>
      <c r="O176" s="48"/>
      <c r="P176" t="e">
        <f t="shared" si="21"/>
        <v>#N/A</v>
      </c>
      <c r="Q176" t="b">
        <f t="shared" si="22"/>
        <v>1</v>
      </c>
      <c r="R176" s="48" t="str">
        <f t="shared" si="17"/>
        <v/>
      </c>
      <c r="S176" t="str">
        <f t="shared" si="23"/>
        <v/>
      </c>
      <c r="T176" s="48" t="str">
        <f t="shared" si="16"/>
        <v/>
      </c>
      <c r="AT176" s="4"/>
      <c r="AX176" s="92"/>
      <c r="BD176" s="92"/>
      <c r="BG176" s="4"/>
      <c r="BK176" s="92"/>
      <c r="BQ176" s="92"/>
      <c r="BT176" s="4"/>
    </row>
    <row r="177" spans="9:72" x14ac:dyDescent="0.2">
      <c r="I177" s="43">
        <v>49092</v>
      </c>
      <c r="J177" s="4">
        <f t="shared" si="20"/>
        <v>49092</v>
      </c>
      <c r="K177" s="42" t="s">
        <v>29</v>
      </c>
      <c r="M177" s="51">
        <f t="shared" si="18"/>
        <v>45830</v>
      </c>
      <c r="N177" s="49">
        <f t="shared" si="19"/>
        <v>45830</v>
      </c>
      <c r="O177" s="48"/>
      <c r="P177" t="e">
        <f t="shared" si="21"/>
        <v>#N/A</v>
      </c>
      <c r="Q177" t="b">
        <f t="shared" si="22"/>
        <v>1</v>
      </c>
      <c r="R177" s="48" t="str">
        <f t="shared" si="17"/>
        <v/>
      </c>
      <c r="S177" t="str">
        <f t="shared" si="23"/>
        <v/>
      </c>
      <c r="T177" s="48" t="str">
        <f t="shared" si="16"/>
        <v/>
      </c>
      <c r="AT177" s="4"/>
      <c r="AX177" s="92"/>
      <c r="BD177" s="92"/>
      <c r="BG177" s="4"/>
      <c r="BK177" s="92"/>
      <c r="BQ177" s="92"/>
      <c r="BT177" s="4"/>
    </row>
    <row r="178" spans="9:72" x14ac:dyDescent="0.2">
      <c r="I178" s="43">
        <v>49093</v>
      </c>
      <c r="J178" s="4">
        <f t="shared" si="20"/>
        <v>49093</v>
      </c>
      <c r="K178" s="42" t="s">
        <v>30</v>
      </c>
      <c r="M178" s="51">
        <f t="shared" si="18"/>
        <v>45831</v>
      </c>
      <c r="N178" s="49">
        <f t="shared" si="19"/>
        <v>45831</v>
      </c>
      <c r="O178" s="48"/>
      <c r="P178" t="e">
        <f t="shared" si="21"/>
        <v>#N/A</v>
      </c>
      <c r="Q178" t="b">
        <f t="shared" si="22"/>
        <v>1</v>
      </c>
      <c r="R178" s="48" t="str">
        <f t="shared" si="17"/>
        <v/>
      </c>
      <c r="S178" t="str">
        <f t="shared" si="23"/>
        <v/>
      </c>
      <c r="T178" s="48" t="str">
        <f t="shared" si="16"/>
        <v/>
      </c>
      <c r="AT178" s="4"/>
      <c r="AX178" s="92"/>
      <c r="BD178" s="92"/>
      <c r="BG178" s="4"/>
      <c r="BK178" s="92"/>
      <c r="BQ178" s="92"/>
      <c r="BT178" s="4"/>
    </row>
    <row r="179" spans="9:72" x14ac:dyDescent="0.2">
      <c r="I179" s="41">
        <v>49393</v>
      </c>
      <c r="J179" s="4">
        <f t="shared" si="20"/>
        <v>49393</v>
      </c>
      <c r="K179" s="42" t="s">
        <v>27</v>
      </c>
      <c r="M179" s="51">
        <f t="shared" si="18"/>
        <v>45832</v>
      </c>
      <c r="N179" s="49">
        <f t="shared" si="19"/>
        <v>45832</v>
      </c>
      <c r="O179" s="48"/>
      <c r="P179" t="e">
        <f t="shared" si="21"/>
        <v>#N/A</v>
      </c>
      <c r="Q179" t="b">
        <f t="shared" si="22"/>
        <v>1</v>
      </c>
      <c r="R179" s="48" t="str">
        <f t="shared" si="17"/>
        <v/>
      </c>
      <c r="S179" t="str">
        <f t="shared" si="23"/>
        <v/>
      </c>
      <c r="T179" s="48" t="str">
        <f t="shared" si="16"/>
        <v/>
      </c>
      <c r="AT179" s="4"/>
      <c r="AX179" s="92"/>
      <c r="BD179" s="92"/>
      <c r="BG179" s="4"/>
      <c r="BK179" s="92"/>
      <c r="BQ179" s="92"/>
      <c r="BT179" s="4"/>
    </row>
    <row r="180" spans="9:72" x14ac:dyDescent="0.2">
      <c r="I180" s="41">
        <v>49394</v>
      </c>
      <c r="J180" s="4">
        <f t="shared" si="20"/>
        <v>49394</v>
      </c>
      <c r="K180" s="42" t="s">
        <v>28</v>
      </c>
      <c r="M180" s="51">
        <f t="shared" si="18"/>
        <v>45833</v>
      </c>
      <c r="N180" s="49">
        <f t="shared" si="19"/>
        <v>45833</v>
      </c>
      <c r="O180" s="48"/>
      <c r="P180" t="e">
        <f t="shared" si="21"/>
        <v>#N/A</v>
      </c>
      <c r="Q180" t="b">
        <f t="shared" si="22"/>
        <v>1</v>
      </c>
      <c r="R180" s="48" t="str">
        <f t="shared" si="17"/>
        <v/>
      </c>
      <c r="S180" t="str">
        <f t="shared" si="23"/>
        <v/>
      </c>
      <c r="T180" s="48" t="str">
        <f t="shared" si="16"/>
        <v/>
      </c>
      <c r="AT180" s="4"/>
      <c r="AX180" s="92"/>
      <c r="BD180" s="92"/>
      <c r="BG180" s="4"/>
      <c r="BK180" s="92"/>
      <c r="BQ180" s="92"/>
      <c r="BT180" s="4"/>
    </row>
    <row r="181" spans="9:72" x14ac:dyDescent="0.2">
      <c r="I181" s="43">
        <v>49432</v>
      </c>
      <c r="J181" s="4">
        <f t="shared" si="20"/>
        <v>49432</v>
      </c>
      <c r="K181" s="42" t="s">
        <v>31</v>
      </c>
      <c r="M181" s="51">
        <f t="shared" si="18"/>
        <v>45834</v>
      </c>
      <c r="N181" s="49">
        <f t="shared" si="19"/>
        <v>45834</v>
      </c>
      <c r="O181" s="48"/>
      <c r="P181" t="e">
        <f t="shared" si="21"/>
        <v>#N/A</v>
      </c>
      <c r="Q181" t="b">
        <f t="shared" si="22"/>
        <v>1</v>
      </c>
      <c r="R181" s="48" t="str">
        <f t="shared" si="17"/>
        <v/>
      </c>
      <c r="S181" t="str">
        <f t="shared" si="23"/>
        <v/>
      </c>
      <c r="T181" s="48" t="str">
        <f t="shared" si="16"/>
        <v/>
      </c>
      <c r="AT181" s="4"/>
      <c r="AX181" s="92"/>
      <c r="BD181" s="92"/>
      <c r="BG181" s="4"/>
      <c r="BK181" s="92"/>
      <c r="BQ181" s="92"/>
      <c r="BT181" s="4"/>
    </row>
    <row r="182" spans="9:72" x14ac:dyDescent="0.2">
      <c r="I182" s="43">
        <v>49442</v>
      </c>
      <c r="J182" s="4">
        <f t="shared" si="20"/>
        <v>49442</v>
      </c>
      <c r="K182" s="42" t="s">
        <v>29</v>
      </c>
      <c r="M182" s="51">
        <f t="shared" si="18"/>
        <v>45835</v>
      </c>
      <c r="N182" s="49">
        <f t="shared" si="19"/>
        <v>45835</v>
      </c>
      <c r="O182" s="48"/>
      <c r="P182" t="e">
        <f t="shared" si="21"/>
        <v>#N/A</v>
      </c>
      <c r="Q182" t="b">
        <f t="shared" si="22"/>
        <v>1</v>
      </c>
      <c r="R182" s="48" t="str">
        <f t="shared" si="17"/>
        <v/>
      </c>
      <c r="S182" t="str">
        <f t="shared" si="23"/>
        <v/>
      </c>
      <c r="T182" s="48" t="str">
        <f t="shared" si="16"/>
        <v/>
      </c>
      <c r="AT182" s="4"/>
      <c r="AX182" s="92"/>
      <c r="BD182" s="92"/>
      <c r="BG182" s="4"/>
      <c r="BK182" s="92"/>
      <c r="BQ182" s="92"/>
      <c r="BT182" s="4"/>
    </row>
    <row r="183" spans="9:72" x14ac:dyDescent="0.2">
      <c r="I183" s="43">
        <v>49443</v>
      </c>
      <c r="J183" s="4">
        <f t="shared" si="20"/>
        <v>49443</v>
      </c>
      <c r="K183" s="42" t="s">
        <v>30</v>
      </c>
      <c r="M183" s="51">
        <f t="shared" si="18"/>
        <v>45836</v>
      </c>
      <c r="N183" s="49">
        <f t="shared" si="19"/>
        <v>45836</v>
      </c>
      <c r="O183" s="48"/>
      <c r="P183" t="e">
        <f t="shared" si="21"/>
        <v>#N/A</v>
      </c>
      <c r="Q183" t="b">
        <f t="shared" si="22"/>
        <v>1</v>
      </c>
      <c r="R183" s="48" t="str">
        <f t="shared" si="17"/>
        <v/>
      </c>
      <c r="S183" t="str">
        <f t="shared" si="23"/>
        <v/>
      </c>
      <c r="T183" s="48" t="str">
        <f t="shared" si="16"/>
        <v/>
      </c>
      <c r="AT183" s="4"/>
      <c r="AX183" s="92"/>
      <c r="BD183" s="92"/>
      <c r="BG183" s="4"/>
      <c r="BK183" s="92"/>
      <c r="BQ183" s="92"/>
      <c r="BT183" s="4"/>
    </row>
    <row r="184" spans="9:72" x14ac:dyDescent="0.2">
      <c r="I184" s="41">
        <v>49778</v>
      </c>
      <c r="J184" s="4">
        <f t="shared" si="20"/>
        <v>49778</v>
      </c>
      <c r="K184" s="42" t="s">
        <v>27</v>
      </c>
      <c r="M184" s="51">
        <f t="shared" si="18"/>
        <v>45837</v>
      </c>
      <c r="N184" s="49">
        <f t="shared" si="19"/>
        <v>45837</v>
      </c>
      <c r="O184" s="48"/>
      <c r="P184" t="e">
        <f t="shared" si="21"/>
        <v>#N/A</v>
      </c>
      <c r="Q184" t="b">
        <f t="shared" si="22"/>
        <v>1</v>
      </c>
      <c r="R184" s="48" t="str">
        <f t="shared" si="17"/>
        <v/>
      </c>
      <c r="S184" t="str">
        <f t="shared" si="23"/>
        <v/>
      </c>
      <c r="T184" s="48" t="str">
        <f t="shared" si="16"/>
        <v/>
      </c>
      <c r="AT184" s="4"/>
      <c r="AX184" s="92"/>
      <c r="BD184" s="92"/>
      <c r="BG184" s="4"/>
      <c r="BK184" s="92"/>
      <c r="BQ184" s="92"/>
      <c r="BT184" s="4"/>
    </row>
    <row r="185" spans="9:72" x14ac:dyDescent="0.2">
      <c r="I185" s="41">
        <v>49779</v>
      </c>
      <c r="J185" s="4">
        <f t="shared" si="20"/>
        <v>49779</v>
      </c>
      <c r="K185" s="42" t="s">
        <v>28</v>
      </c>
      <c r="M185" s="51">
        <f t="shared" si="18"/>
        <v>45838</v>
      </c>
      <c r="N185" s="49">
        <f t="shared" si="19"/>
        <v>45838</v>
      </c>
      <c r="O185" s="48"/>
      <c r="P185" t="e">
        <f t="shared" si="21"/>
        <v>#N/A</v>
      </c>
      <c r="Q185" t="b">
        <f t="shared" si="22"/>
        <v>1</v>
      </c>
      <c r="R185" s="48" t="str">
        <f t="shared" si="17"/>
        <v/>
      </c>
      <c r="S185" t="str">
        <f t="shared" si="23"/>
        <v/>
      </c>
      <c r="T185" s="48" t="str">
        <f t="shared" si="16"/>
        <v/>
      </c>
      <c r="AT185" s="4"/>
      <c r="AX185" s="92"/>
      <c r="BD185" s="92"/>
      <c r="BG185" s="4"/>
      <c r="BK185" s="92"/>
      <c r="BQ185" s="92"/>
      <c r="BT185" s="4"/>
    </row>
    <row r="186" spans="9:72" x14ac:dyDescent="0.2">
      <c r="I186" s="43">
        <v>49817</v>
      </c>
      <c r="J186" s="4">
        <f t="shared" si="20"/>
        <v>49817</v>
      </c>
      <c r="K186" s="42" t="s">
        <v>31</v>
      </c>
      <c r="M186" s="51">
        <f t="shared" si="18"/>
        <v>45839</v>
      </c>
      <c r="N186" s="49">
        <f t="shared" si="19"/>
        <v>45839</v>
      </c>
      <c r="O186" s="48"/>
      <c r="P186" t="e">
        <f t="shared" si="21"/>
        <v>#N/A</v>
      </c>
      <c r="Q186" t="b">
        <f t="shared" si="22"/>
        <v>1</v>
      </c>
      <c r="R186" s="48" t="str">
        <f t="shared" si="17"/>
        <v/>
      </c>
      <c r="S186" t="str">
        <f t="shared" si="23"/>
        <v/>
      </c>
      <c r="T186" s="48" t="str">
        <f t="shared" si="16"/>
        <v/>
      </c>
      <c r="AT186" s="4"/>
      <c r="AX186" s="92"/>
      <c r="BD186" s="92"/>
      <c r="BG186" s="4"/>
      <c r="BK186" s="92"/>
      <c r="BQ186" s="92"/>
      <c r="BT186" s="4"/>
    </row>
    <row r="187" spans="9:72" x14ac:dyDescent="0.2">
      <c r="I187" s="43">
        <v>49827</v>
      </c>
      <c r="J187" s="4">
        <f t="shared" si="20"/>
        <v>49827</v>
      </c>
      <c r="K187" s="42" t="s">
        <v>29</v>
      </c>
      <c r="M187" s="51">
        <f t="shared" si="18"/>
        <v>45840</v>
      </c>
      <c r="N187" s="49">
        <f t="shared" si="19"/>
        <v>45840</v>
      </c>
      <c r="O187" s="48"/>
      <c r="P187" t="e">
        <f t="shared" si="21"/>
        <v>#N/A</v>
      </c>
      <c r="Q187" t="b">
        <f t="shared" si="22"/>
        <v>1</v>
      </c>
      <c r="R187" s="48" t="str">
        <f t="shared" si="17"/>
        <v/>
      </c>
      <c r="S187" t="str">
        <f t="shared" si="23"/>
        <v/>
      </c>
      <c r="T187" s="48" t="str">
        <f t="shared" si="16"/>
        <v/>
      </c>
      <c r="AT187" s="4"/>
      <c r="AX187" s="92"/>
      <c r="BD187" s="92"/>
      <c r="BG187" s="4"/>
      <c r="BK187" s="92"/>
      <c r="BQ187" s="92"/>
      <c r="BT187" s="4"/>
    </row>
    <row r="188" spans="9:72" x14ac:dyDescent="0.2">
      <c r="I188" s="43">
        <v>49828</v>
      </c>
      <c r="J188" s="4">
        <f t="shared" si="20"/>
        <v>49828</v>
      </c>
      <c r="K188" s="42" t="s">
        <v>30</v>
      </c>
      <c r="M188" s="51">
        <f t="shared" si="18"/>
        <v>45841</v>
      </c>
      <c r="N188" s="49">
        <f t="shared" si="19"/>
        <v>45841</v>
      </c>
      <c r="O188" s="48"/>
      <c r="P188" t="e">
        <f t="shared" si="21"/>
        <v>#N/A</v>
      </c>
      <c r="Q188" t="b">
        <f t="shared" si="22"/>
        <v>1</v>
      </c>
      <c r="R188" s="48" t="str">
        <f t="shared" si="17"/>
        <v/>
      </c>
      <c r="S188" t="str">
        <f t="shared" si="23"/>
        <v/>
      </c>
      <c r="T188" s="48" t="str">
        <f t="shared" si="16"/>
        <v/>
      </c>
      <c r="AT188" s="4"/>
      <c r="AX188" s="92"/>
      <c r="BD188" s="92"/>
      <c r="BG188" s="4"/>
      <c r="BK188" s="92"/>
      <c r="BQ188" s="92"/>
      <c r="BT188" s="4"/>
    </row>
    <row r="189" spans="9:72" x14ac:dyDescent="0.2">
      <c r="I189" s="41">
        <v>50135</v>
      </c>
      <c r="J189" s="4">
        <f t="shared" si="20"/>
        <v>50135</v>
      </c>
      <c r="K189" s="42" t="s">
        <v>27</v>
      </c>
      <c r="M189" s="51">
        <f t="shared" si="18"/>
        <v>45842</v>
      </c>
      <c r="N189" s="49">
        <f t="shared" si="19"/>
        <v>45842</v>
      </c>
      <c r="O189" s="48"/>
      <c r="P189" t="e">
        <f t="shared" si="21"/>
        <v>#N/A</v>
      </c>
      <c r="Q189" t="b">
        <f t="shared" si="22"/>
        <v>1</v>
      </c>
      <c r="R189" s="48" t="str">
        <f t="shared" si="17"/>
        <v/>
      </c>
      <c r="S189" t="str">
        <f t="shared" si="23"/>
        <v/>
      </c>
      <c r="T189" s="48" t="str">
        <f t="shared" si="16"/>
        <v/>
      </c>
      <c r="AT189" s="4"/>
      <c r="AX189" s="92"/>
      <c r="BD189" s="92"/>
      <c r="BG189" s="4"/>
      <c r="BK189" s="92"/>
      <c r="BQ189" s="92"/>
      <c r="BT189" s="4"/>
    </row>
    <row r="190" spans="9:72" x14ac:dyDescent="0.2">
      <c r="I190" s="41">
        <v>50136</v>
      </c>
      <c r="J190" s="4">
        <f t="shared" si="20"/>
        <v>50136</v>
      </c>
      <c r="K190" s="42" t="s">
        <v>28</v>
      </c>
      <c r="M190" s="51">
        <f t="shared" si="18"/>
        <v>45843</v>
      </c>
      <c r="N190" s="49">
        <f t="shared" si="19"/>
        <v>45843</v>
      </c>
      <c r="O190" s="48"/>
      <c r="P190" t="e">
        <f t="shared" si="21"/>
        <v>#N/A</v>
      </c>
      <c r="Q190" t="b">
        <f t="shared" si="22"/>
        <v>1</v>
      </c>
      <c r="R190" s="48" t="str">
        <f t="shared" si="17"/>
        <v/>
      </c>
      <c r="S190" t="str">
        <f t="shared" si="23"/>
        <v/>
      </c>
      <c r="T190" s="48" t="str">
        <f t="shared" ref="T190:T253" si="24">CONCATENATE(O190,R190,S190)</f>
        <v/>
      </c>
      <c r="AT190" s="4"/>
      <c r="AX190" s="92"/>
      <c r="BD190" s="92"/>
      <c r="BG190" s="4"/>
      <c r="BK190" s="92"/>
      <c r="BQ190" s="92"/>
      <c r="BT190" s="4"/>
    </row>
    <row r="191" spans="9:72" x14ac:dyDescent="0.2">
      <c r="I191" s="43">
        <v>50174</v>
      </c>
      <c r="J191" s="4">
        <f t="shared" si="20"/>
        <v>50174</v>
      </c>
      <c r="K191" s="42" t="s">
        <v>31</v>
      </c>
      <c r="M191" s="51">
        <f t="shared" si="18"/>
        <v>45844</v>
      </c>
      <c r="N191" s="49">
        <f t="shared" si="19"/>
        <v>45844</v>
      </c>
      <c r="O191" s="48"/>
      <c r="P191" t="e">
        <f t="shared" si="21"/>
        <v>#N/A</v>
      </c>
      <c r="Q191" t="b">
        <f t="shared" si="22"/>
        <v>1</v>
      </c>
      <c r="R191" s="48" t="str">
        <f t="shared" ref="R191:R254" si="25">IF(S191="","",IF(O191="","", " + "))</f>
        <v/>
      </c>
      <c r="S191" t="str">
        <f t="shared" si="23"/>
        <v/>
      </c>
      <c r="T191" s="48" t="str">
        <f t="shared" si="24"/>
        <v/>
      </c>
      <c r="AT191" s="4"/>
      <c r="AX191" s="92"/>
      <c r="BD191" s="92"/>
      <c r="BG191" s="4"/>
      <c r="BK191" s="92"/>
      <c r="BQ191" s="92"/>
      <c r="BT191" s="4"/>
    </row>
    <row r="192" spans="9:72" x14ac:dyDescent="0.2">
      <c r="I192" s="43">
        <v>50184</v>
      </c>
      <c r="J192" s="4">
        <f t="shared" si="20"/>
        <v>50184</v>
      </c>
      <c r="K192" s="42" t="s">
        <v>29</v>
      </c>
      <c r="M192" s="51">
        <f t="shared" si="18"/>
        <v>45845</v>
      </c>
      <c r="N192" s="49">
        <f t="shared" si="19"/>
        <v>45845</v>
      </c>
      <c r="O192" s="48"/>
      <c r="P192" t="e">
        <f t="shared" si="21"/>
        <v>#N/A</v>
      </c>
      <c r="Q192" t="b">
        <f t="shared" si="22"/>
        <v>1</v>
      </c>
      <c r="R192" s="48" t="str">
        <f t="shared" si="25"/>
        <v/>
      </c>
      <c r="S192" t="str">
        <f t="shared" si="23"/>
        <v/>
      </c>
      <c r="T192" s="48" t="str">
        <f t="shared" si="24"/>
        <v/>
      </c>
      <c r="AT192" s="4"/>
      <c r="AX192" s="92"/>
      <c r="BD192" s="92"/>
      <c r="BG192" s="4"/>
      <c r="BK192" s="92"/>
      <c r="BQ192" s="92"/>
      <c r="BT192" s="4"/>
    </row>
    <row r="193" spans="9:72" x14ac:dyDescent="0.2">
      <c r="I193" s="43">
        <v>50185</v>
      </c>
      <c r="J193" s="4">
        <f t="shared" si="20"/>
        <v>50185</v>
      </c>
      <c r="K193" s="42" t="s">
        <v>30</v>
      </c>
      <c r="M193" s="51">
        <f t="shared" si="18"/>
        <v>45846</v>
      </c>
      <c r="N193" s="49">
        <f t="shared" si="19"/>
        <v>45846</v>
      </c>
      <c r="O193" s="48"/>
      <c r="P193" t="e">
        <f t="shared" si="21"/>
        <v>#N/A</v>
      </c>
      <c r="Q193" t="b">
        <f t="shared" si="22"/>
        <v>1</v>
      </c>
      <c r="R193" s="48" t="str">
        <f t="shared" si="25"/>
        <v/>
      </c>
      <c r="S193" t="str">
        <f t="shared" si="23"/>
        <v/>
      </c>
      <c r="T193" s="48" t="str">
        <f t="shared" si="24"/>
        <v/>
      </c>
      <c r="AT193" s="4"/>
      <c r="AX193" s="92"/>
      <c r="BD193" s="92"/>
      <c r="BG193" s="4"/>
      <c r="BK193" s="92"/>
      <c r="BQ193" s="92"/>
      <c r="BT193" s="4"/>
    </row>
    <row r="194" spans="9:72" x14ac:dyDescent="0.2">
      <c r="I194" s="41">
        <v>50520</v>
      </c>
      <c r="J194" s="4">
        <f t="shared" si="20"/>
        <v>50520</v>
      </c>
      <c r="K194" s="42" t="s">
        <v>27</v>
      </c>
      <c r="M194" s="51">
        <f t="shared" ref="M194:M257" si="26">M193+1</f>
        <v>45847</v>
      </c>
      <c r="N194" s="49">
        <f t="shared" si="19"/>
        <v>45847</v>
      </c>
      <c r="O194" s="48"/>
      <c r="P194" t="e">
        <f t="shared" si="21"/>
        <v>#N/A</v>
      </c>
      <c r="Q194" t="b">
        <f t="shared" si="22"/>
        <v>1</v>
      </c>
      <c r="R194" s="48" t="str">
        <f t="shared" si="25"/>
        <v/>
      </c>
      <c r="S194" t="str">
        <f t="shared" si="23"/>
        <v/>
      </c>
      <c r="T194" s="48" t="str">
        <f t="shared" si="24"/>
        <v/>
      </c>
      <c r="AT194" s="4"/>
      <c r="AX194" s="92"/>
      <c r="BD194" s="92"/>
      <c r="BG194" s="4"/>
      <c r="BK194" s="92"/>
      <c r="BQ194" s="92"/>
      <c r="BT194" s="4"/>
    </row>
    <row r="195" spans="9:72" x14ac:dyDescent="0.2">
      <c r="I195" s="41">
        <v>50521</v>
      </c>
      <c r="J195" s="4">
        <f t="shared" si="20"/>
        <v>50521</v>
      </c>
      <c r="K195" s="42" t="s">
        <v>28</v>
      </c>
      <c r="M195" s="51">
        <f t="shared" si="26"/>
        <v>45848</v>
      </c>
      <c r="N195" s="49">
        <f t="shared" si="19"/>
        <v>45848</v>
      </c>
      <c r="O195" s="48"/>
      <c r="P195" t="e">
        <f t="shared" si="21"/>
        <v>#N/A</v>
      </c>
      <c r="Q195" t="b">
        <f t="shared" si="22"/>
        <v>1</v>
      </c>
      <c r="R195" s="48" t="str">
        <f t="shared" si="25"/>
        <v/>
      </c>
      <c r="S195" t="str">
        <f t="shared" si="23"/>
        <v/>
      </c>
      <c r="T195" s="48" t="str">
        <f t="shared" si="24"/>
        <v/>
      </c>
      <c r="AT195" s="4"/>
      <c r="AX195" s="92"/>
      <c r="BD195" s="92"/>
      <c r="BG195" s="4"/>
      <c r="BK195" s="92"/>
      <c r="BQ195" s="92"/>
      <c r="BT195" s="4"/>
    </row>
    <row r="196" spans="9:72" x14ac:dyDescent="0.2">
      <c r="I196" s="43">
        <v>50559</v>
      </c>
      <c r="J196" s="4">
        <f t="shared" si="20"/>
        <v>50559</v>
      </c>
      <c r="K196" s="42" t="s">
        <v>31</v>
      </c>
      <c r="M196" s="51">
        <f t="shared" si="26"/>
        <v>45849</v>
      </c>
      <c r="N196" s="49">
        <f t="shared" ref="N196:N259" si="27">M196</f>
        <v>45849</v>
      </c>
      <c r="O196" s="48"/>
      <c r="P196" t="e">
        <f t="shared" si="21"/>
        <v>#N/A</v>
      </c>
      <c r="Q196" t="b">
        <f t="shared" si="22"/>
        <v>1</v>
      </c>
      <c r="R196" s="48" t="str">
        <f t="shared" si="25"/>
        <v/>
      </c>
      <c r="S196" t="str">
        <f t="shared" si="23"/>
        <v/>
      </c>
      <c r="T196" s="48" t="str">
        <f t="shared" si="24"/>
        <v/>
      </c>
      <c r="AT196" s="4"/>
      <c r="AX196" s="92"/>
      <c r="BD196" s="92"/>
      <c r="BG196" s="4"/>
      <c r="BK196" s="92"/>
      <c r="BQ196" s="92"/>
      <c r="BT196" s="4"/>
    </row>
    <row r="197" spans="9:72" x14ac:dyDescent="0.2">
      <c r="I197" s="43">
        <v>50569</v>
      </c>
      <c r="J197" s="4">
        <f t="shared" ref="J197:J260" si="28">I197</f>
        <v>50569</v>
      </c>
      <c r="K197" s="42" t="s">
        <v>29</v>
      </c>
      <c r="M197" s="51">
        <f t="shared" si="26"/>
        <v>45850</v>
      </c>
      <c r="N197" s="49">
        <f t="shared" si="27"/>
        <v>45850</v>
      </c>
      <c r="O197" s="48"/>
      <c r="P197" t="e">
        <f t="shared" ref="P197:P260" si="29">VLOOKUP(N197,$J$4:$K$509,2,FALSE)</f>
        <v>#N/A</v>
      </c>
      <c r="Q197" t="b">
        <f t="shared" ref="Q197:Q260" si="30">ISNA(P197)</f>
        <v>1</v>
      </c>
      <c r="R197" s="48" t="str">
        <f t="shared" si="25"/>
        <v/>
      </c>
      <c r="S197" t="str">
        <f t="shared" ref="S197:S260" si="31">IF(Q197=TRUE,"",P197)</f>
        <v/>
      </c>
      <c r="T197" s="48" t="str">
        <f t="shared" si="24"/>
        <v/>
      </c>
      <c r="AT197" s="4"/>
      <c r="AX197" s="92"/>
      <c r="BD197" s="92"/>
      <c r="BG197" s="4"/>
      <c r="BK197" s="92"/>
      <c r="BQ197" s="92"/>
      <c r="BT197" s="4"/>
    </row>
    <row r="198" spans="9:72" x14ac:dyDescent="0.2">
      <c r="I198" s="43">
        <v>50570</v>
      </c>
      <c r="J198" s="4">
        <f t="shared" si="28"/>
        <v>50570</v>
      </c>
      <c r="K198" s="42" t="s">
        <v>30</v>
      </c>
      <c r="M198" s="51">
        <f t="shared" si="26"/>
        <v>45851</v>
      </c>
      <c r="N198" s="49">
        <f t="shared" si="27"/>
        <v>45851</v>
      </c>
      <c r="O198" s="48"/>
      <c r="P198" t="e">
        <f t="shared" si="29"/>
        <v>#N/A</v>
      </c>
      <c r="Q198" t="b">
        <f t="shared" si="30"/>
        <v>1</v>
      </c>
      <c r="R198" s="48" t="str">
        <f t="shared" si="25"/>
        <v/>
      </c>
      <c r="S198" t="str">
        <f t="shared" si="31"/>
        <v/>
      </c>
      <c r="T198" s="48" t="str">
        <f t="shared" si="24"/>
        <v/>
      </c>
      <c r="AT198" s="4"/>
      <c r="AX198" s="92"/>
      <c r="BD198" s="92"/>
      <c r="BG198" s="4"/>
      <c r="BK198" s="92"/>
      <c r="BQ198" s="92"/>
      <c r="BT198" s="4"/>
    </row>
    <row r="199" spans="9:72" x14ac:dyDescent="0.2">
      <c r="I199" s="41">
        <v>50870</v>
      </c>
      <c r="J199" s="4">
        <f t="shared" si="28"/>
        <v>50870</v>
      </c>
      <c r="K199" s="42" t="s">
        <v>27</v>
      </c>
      <c r="M199" s="51">
        <f t="shared" si="26"/>
        <v>45852</v>
      </c>
      <c r="N199" s="49">
        <f t="shared" si="27"/>
        <v>45852</v>
      </c>
      <c r="O199" s="48"/>
      <c r="P199" t="e">
        <f t="shared" si="29"/>
        <v>#N/A</v>
      </c>
      <c r="Q199" t="b">
        <f t="shared" si="30"/>
        <v>1</v>
      </c>
      <c r="R199" s="48" t="str">
        <f t="shared" si="25"/>
        <v/>
      </c>
      <c r="S199" t="str">
        <f t="shared" si="31"/>
        <v/>
      </c>
      <c r="T199" s="48" t="str">
        <f t="shared" si="24"/>
        <v/>
      </c>
      <c r="AT199" s="4"/>
      <c r="AX199" s="92"/>
      <c r="BD199" s="92"/>
      <c r="BG199" s="4"/>
      <c r="BK199" s="92"/>
      <c r="BQ199" s="92"/>
      <c r="BT199" s="4"/>
    </row>
    <row r="200" spans="9:72" x14ac:dyDescent="0.2">
      <c r="I200" s="41">
        <v>50871</v>
      </c>
      <c r="J200" s="4">
        <f t="shared" si="28"/>
        <v>50871</v>
      </c>
      <c r="K200" s="42" t="s">
        <v>28</v>
      </c>
      <c r="M200" s="51">
        <f t="shared" si="26"/>
        <v>45853</v>
      </c>
      <c r="N200" s="49">
        <f t="shared" si="27"/>
        <v>45853</v>
      </c>
      <c r="O200" s="48"/>
      <c r="P200" t="e">
        <f t="shared" si="29"/>
        <v>#N/A</v>
      </c>
      <c r="Q200" t="b">
        <f t="shared" si="30"/>
        <v>1</v>
      </c>
      <c r="R200" s="48" t="str">
        <f t="shared" si="25"/>
        <v/>
      </c>
      <c r="S200" t="str">
        <f t="shared" si="31"/>
        <v/>
      </c>
      <c r="T200" s="48" t="str">
        <f t="shared" si="24"/>
        <v/>
      </c>
      <c r="AT200" s="4"/>
      <c r="AX200" s="92"/>
      <c r="BD200" s="92"/>
      <c r="BG200" s="4"/>
      <c r="BK200" s="92"/>
      <c r="BQ200" s="92"/>
      <c r="BT200" s="4"/>
    </row>
    <row r="201" spans="9:72" x14ac:dyDescent="0.2">
      <c r="I201" s="43">
        <v>50909</v>
      </c>
      <c r="J201" s="4">
        <f t="shared" si="28"/>
        <v>50909</v>
      </c>
      <c r="K201" s="42" t="s">
        <v>31</v>
      </c>
      <c r="M201" s="51">
        <f t="shared" si="26"/>
        <v>45854</v>
      </c>
      <c r="N201" s="49">
        <f t="shared" si="27"/>
        <v>45854</v>
      </c>
      <c r="O201" s="48"/>
      <c r="P201" t="e">
        <f t="shared" si="29"/>
        <v>#N/A</v>
      </c>
      <c r="Q201" t="b">
        <f t="shared" si="30"/>
        <v>1</v>
      </c>
      <c r="R201" s="48" t="str">
        <f t="shared" si="25"/>
        <v/>
      </c>
      <c r="S201" t="str">
        <f t="shared" si="31"/>
        <v/>
      </c>
      <c r="T201" s="48" t="str">
        <f t="shared" si="24"/>
        <v/>
      </c>
      <c r="AT201" s="4"/>
      <c r="AX201" s="92"/>
      <c r="BD201" s="92"/>
      <c r="BG201" s="4"/>
      <c r="BK201" s="92"/>
      <c r="BQ201" s="92"/>
      <c r="BT201" s="4"/>
    </row>
    <row r="202" spans="9:72" x14ac:dyDescent="0.2">
      <c r="I202" s="43">
        <v>50919</v>
      </c>
      <c r="J202" s="4">
        <f t="shared" si="28"/>
        <v>50919</v>
      </c>
      <c r="K202" s="42" t="s">
        <v>29</v>
      </c>
      <c r="M202" s="51">
        <f t="shared" si="26"/>
        <v>45855</v>
      </c>
      <c r="N202" s="49">
        <f t="shared" si="27"/>
        <v>45855</v>
      </c>
      <c r="O202" s="48"/>
      <c r="P202" t="e">
        <f t="shared" si="29"/>
        <v>#N/A</v>
      </c>
      <c r="Q202" t="b">
        <f t="shared" si="30"/>
        <v>1</v>
      </c>
      <c r="R202" s="48" t="str">
        <f t="shared" si="25"/>
        <v/>
      </c>
      <c r="S202" t="str">
        <f t="shared" si="31"/>
        <v/>
      </c>
      <c r="T202" s="48" t="str">
        <f t="shared" si="24"/>
        <v/>
      </c>
      <c r="AT202" s="4"/>
      <c r="AX202" s="92"/>
      <c r="BD202" s="92"/>
      <c r="BG202" s="4"/>
      <c r="BK202" s="92"/>
      <c r="BQ202" s="92"/>
      <c r="BT202" s="4"/>
    </row>
    <row r="203" spans="9:72" x14ac:dyDescent="0.2">
      <c r="I203" s="43">
        <v>50920</v>
      </c>
      <c r="J203" s="4">
        <f t="shared" si="28"/>
        <v>50920</v>
      </c>
      <c r="K203" s="42" t="s">
        <v>30</v>
      </c>
      <c r="M203" s="51">
        <f t="shared" si="26"/>
        <v>45856</v>
      </c>
      <c r="N203" s="49">
        <f t="shared" si="27"/>
        <v>45856</v>
      </c>
      <c r="O203" s="48"/>
      <c r="P203" t="e">
        <f t="shared" si="29"/>
        <v>#N/A</v>
      </c>
      <c r="Q203" t="b">
        <f t="shared" si="30"/>
        <v>1</v>
      </c>
      <c r="R203" s="48" t="str">
        <f t="shared" si="25"/>
        <v/>
      </c>
      <c r="S203" t="str">
        <f t="shared" si="31"/>
        <v/>
      </c>
      <c r="T203" s="48" t="str">
        <f t="shared" si="24"/>
        <v/>
      </c>
      <c r="AT203" s="4"/>
      <c r="AX203" s="92"/>
      <c r="BD203" s="92"/>
      <c r="BG203" s="4"/>
      <c r="BK203" s="92"/>
      <c r="BQ203" s="92"/>
      <c r="BT203" s="4"/>
    </row>
    <row r="204" spans="9:72" x14ac:dyDescent="0.2">
      <c r="I204" s="41">
        <v>51227</v>
      </c>
      <c r="J204" s="4">
        <f t="shared" si="28"/>
        <v>51227</v>
      </c>
      <c r="K204" s="42" t="s">
        <v>27</v>
      </c>
      <c r="M204" s="51">
        <f t="shared" si="26"/>
        <v>45857</v>
      </c>
      <c r="N204" s="49">
        <f t="shared" si="27"/>
        <v>45857</v>
      </c>
      <c r="O204" s="48"/>
      <c r="P204" t="e">
        <f t="shared" si="29"/>
        <v>#N/A</v>
      </c>
      <c r="Q204" t="b">
        <f t="shared" si="30"/>
        <v>1</v>
      </c>
      <c r="R204" s="48" t="str">
        <f t="shared" si="25"/>
        <v/>
      </c>
      <c r="S204" t="str">
        <f t="shared" si="31"/>
        <v/>
      </c>
      <c r="T204" s="48" t="str">
        <f t="shared" si="24"/>
        <v/>
      </c>
      <c r="AT204" s="4"/>
      <c r="AX204" s="92"/>
      <c r="BD204" s="92"/>
      <c r="BG204" s="4"/>
      <c r="BK204" s="92"/>
      <c r="BQ204" s="92"/>
      <c r="BT204" s="4"/>
    </row>
    <row r="205" spans="9:72" x14ac:dyDescent="0.2">
      <c r="I205" s="41">
        <v>51228</v>
      </c>
      <c r="J205" s="4">
        <f t="shared" si="28"/>
        <v>51228</v>
      </c>
      <c r="K205" s="42" t="s">
        <v>28</v>
      </c>
      <c r="M205" s="51">
        <f t="shared" si="26"/>
        <v>45858</v>
      </c>
      <c r="N205" s="49">
        <f t="shared" si="27"/>
        <v>45858</v>
      </c>
      <c r="O205" s="48"/>
      <c r="P205" t="e">
        <f t="shared" si="29"/>
        <v>#N/A</v>
      </c>
      <c r="Q205" t="b">
        <f t="shared" si="30"/>
        <v>1</v>
      </c>
      <c r="R205" s="48" t="str">
        <f t="shared" si="25"/>
        <v/>
      </c>
      <c r="S205" t="str">
        <f t="shared" si="31"/>
        <v/>
      </c>
      <c r="T205" s="48" t="str">
        <f t="shared" si="24"/>
        <v/>
      </c>
      <c r="AT205" s="4"/>
      <c r="AX205" s="92"/>
      <c r="BD205" s="92"/>
      <c r="BG205" s="4"/>
      <c r="BK205" s="92"/>
      <c r="BQ205" s="92"/>
      <c r="BT205" s="4"/>
    </row>
    <row r="206" spans="9:72" x14ac:dyDescent="0.2">
      <c r="I206" s="43">
        <v>51266</v>
      </c>
      <c r="J206" s="4">
        <f t="shared" si="28"/>
        <v>51266</v>
      </c>
      <c r="K206" s="42" t="s">
        <v>31</v>
      </c>
      <c r="M206" s="51">
        <f t="shared" si="26"/>
        <v>45859</v>
      </c>
      <c r="N206" s="49">
        <f t="shared" si="27"/>
        <v>45859</v>
      </c>
      <c r="O206" s="48" t="s">
        <v>34</v>
      </c>
      <c r="P206" t="e">
        <f t="shared" si="29"/>
        <v>#N/A</v>
      </c>
      <c r="Q206" t="b">
        <f t="shared" si="30"/>
        <v>1</v>
      </c>
      <c r="R206" s="48" t="str">
        <f t="shared" si="25"/>
        <v/>
      </c>
      <c r="S206" t="str">
        <f t="shared" si="31"/>
        <v/>
      </c>
      <c r="T206" s="48" t="str">
        <f t="shared" si="24"/>
        <v>Nationale feestdag</v>
      </c>
      <c r="AT206" s="4"/>
      <c r="AX206" s="92"/>
      <c r="BD206" s="92"/>
      <c r="BG206" s="4"/>
      <c r="BK206" s="92"/>
      <c r="BQ206" s="92"/>
      <c r="BT206" s="4"/>
    </row>
    <row r="207" spans="9:72" x14ac:dyDescent="0.2">
      <c r="I207" s="43">
        <v>51276</v>
      </c>
      <c r="J207" s="4">
        <f t="shared" si="28"/>
        <v>51276</v>
      </c>
      <c r="K207" s="42" t="s">
        <v>29</v>
      </c>
      <c r="M207" s="51">
        <f t="shared" si="26"/>
        <v>45860</v>
      </c>
      <c r="N207" s="49">
        <f t="shared" si="27"/>
        <v>45860</v>
      </c>
      <c r="O207" s="48"/>
      <c r="P207" t="e">
        <f t="shared" si="29"/>
        <v>#N/A</v>
      </c>
      <c r="Q207" t="b">
        <f t="shared" si="30"/>
        <v>1</v>
      </c>
      <c r="R207" s="48" t="str">
        <f t="shared" si="25"/>
        <v/>
      </c>
      <c r="S207" t="str">
        <f t="shared" si="31"/>
        <v/>
      </c>
      <c r="T207" s="48" t="str">
        <f t="shared" si="24"/>
        <v/>
      </c>
      <c r="AT207" s="4"/>
      <c r="AX207" s="92"/>
      <c r="BD207" s="92"/>
      <c r="BG207" s="4"/>
      <c r="BK207" s="92"/>
      <c r="BQ207" s="92"/>
      <c r="BT207" s="4"/>
    </row>
    <row r="208" spans="9:72" x14ac:dyDescent="0.2">
      <c r="I208" s="43">
        <v>51277</v>
      </c>
      <c r="J208" s="4">
        <f t="shared" si="28"/>
        <v>51277</v>
      </c>
      <c r="K208" s="42" t="s">
        <v>30</v>
      </c>
      <c r="M208" s="51">
        <f t="shared" si="26"/>
        <v>45861</v>
      </c>
      <c r="N208" s="49">
        <f t="shared" si="27"/>
        <v>45861</v>
      </c>
      <c r="O208" s="48"/>
      <c r="P208" t="e">
        <f t="shared" si="29"/>
        <v>#N/A</v>
      </c>
      <c r="Q208" t="b">
        <f t="shared" si="30"/>
        <v>1</v>
      </c>
      <c r="R208" s="48" t="str">
        <f t="shared" si="25"/>
        <v/>
      </c>
      <c r="S208" t="str">
        <f t="shared" si="31"/>
        <v/>
      </c>
      <c r="T208" s="48" t="str">
        <f t="shared" si="24"/>
        <v/>
      </c>
      <c r="AT208" s="4"/>
      <c r="AX208" s="92"/>
      <c r="BD208" s="92"/>
      <c r="BG208" s="4"/>
      <c r="BK208" s="92"/>
      <c r="BQ208" s="92"/>
      <c r="BT208" s="4"/>
    </row>
    <row r="209" spans="9:72" x14ac:dyDescent="0.2">
      <c r="I209" s="41">
        <v>51612</v>
      </c>
      <c r="J209" s="4">
        <f t="shared" si="28"/>
        <v>51612</v>
      </c>
      <c r="K209" s="42" t="s">
        <v>27</v>
      </c>
      <c r="M209" s="51">
        <f t="shared" si="26"/>
        <v>45862</v>
      </c>
      <c r="N209" s="49">
        <f t="shared" si="27"/>
        <v>45862</v>
      </c>
      <c r="O209" s="48"/>
      <c r="P209" t="e">
        <f t="shared" si="29"/>
        <v>#N/A</v>
      </c>
      <c r="Q209" t="b">
        <f t="shared" si="30"/>
        <v>1</v>
      </c>
      <c r="R209" s="48" t="str">
        <f t="shared" si="25"/>
        <v/>
      </c>
      <c r="S209" t="str">
        <f t="shared" si="31"/>
        <v/>
      </c>
      <c r="T209" s="48" t="str">
        <f t="shared" si="24"/>
        <v/>
      </c>
      <c r="AT209" s="4"/>
      <c r="AX209" s="92"/>
      <c r="BD209" s="92"/>
      <c r="BG209" s="4"/>
      <c r="BK209" s="92"/>
      <c r="BQ209" s="92"/>
      <c r="BT209" s="4"/>
    </row>
    <row r="210" spans="9:72" x14ac:dyDescent="0.2">
      <c r="I210" s="41">
        <v>51613</v>
      </c>
      <c r="J210" s="4">
        <f t="shared" si="28"/>
        <v>51613</v>
      </c>
      <c r="K210" s="42" t="s">
        <v>28</v>
      </c>
      <c r="M210" s="51">
        <f t="shared" si="26"/>
        <v>45863</v>
      </c>
      <c r="N210" s="49">
        <f t="shared" si="27"/>
        <v>45863</v>
      </c>
      <c r="O210" s="48"/>
      <c r="P210" t="e">
        <f t="shared" si="29"/>
        <v>#N/A</v>
      </c>
      <c r="Q210" t="b">
        <f t="shared" si="30"/>
        <v>1</v>
      </c>
      <c r="R210" s="48" t="str">
        <f t="shared" si="25"/>
        <v/>
      </c>
      <c r="S210" t="str">
        <f t="shared" si="31"/>
        <v/>
      </c>
      <c r="T210" s="48" t="str">
        <f t="shared" si="24"/>
        <v/>
      </c>
      <c r="AT210" s="4"/>
      <c r="AX210" s="92"/>
      <c r="BD210" s="92"/>
      <c r="BG210" s="4"/>
      <c r="BK210" s="92"/>
      <c r="BQ210" s="92"/>
      <c r="BT210" s="4"/>
    </row>
    <row r="211" spans="9:72" x14ac:dyDescent="0.2">
      <c r="I211" s="43">
        <v>51651</v>
      </c>
      <c r="J211" s="4">
        <f t="shared" si="28"/>
        <v>51651</v>
      </c>
      <c r="K211" s="42" t="s">
        <v>31</v>
      </c>
      <c r="M211" s="51">
        <f t="shared" si="26"/>
        <v>45864</v>
      </c>
      <c r="N211" s="49">
        <f t="shared" si="27"/>
        <v>45864</v>
      </c>
      <c r="O211" s="48"/>
      <c r="P211" t="e">
        <f t="shared" si="29"/>
        <v>#N/A</v>
      </c>
      <c r="Q211" t="b">
        <f t="shared" si="30"/>
        <v>1</v>
      </c>
      <c r="R211" s="48" t="str">
        <f t="shared" si="25"/>
        <v/>
      </c>
      <c r="S211" t="str">
        <f t="shared" si="31"/>
        <v/>
      </c>
      <c r="T211" s="48" t="str">
        <f t="shared" si="24"/>
        <v/>
      </c>
      <c r="AT211" s="4"/>
      <c r="AX211" s="92"/>
      <c r="BD211" s="92"/>
      <c r="BG211" s="4"/>
      <c r="BK211" s="92"/>
      <c r="BQ211" s="92"/>
      <c r="BT211" s="4"/>
    </row>
    <row r="212" spans="9:72" x14ac:dyDescent="0.2">
      <c r="I212" s="43">
        <v>51661</v>
      </c>
      <c r="J212" s="4">
        <f t="shared" si="28"/>
        <v>51661</v>
      </c>
      <c r="K212" s="42" t="s">
        <v>29</v>
      </c>
      <c r="M212" s="51">
        <f t="shared" si="26"/>
        <v>45865</v>
      </c>
      <c r="N212" s="49">
        <f t="shared" si="27"/>
        <v>45865</v>
      </c>
      <c r="O212" s="48"/>
      <c r="P212" t="e">
        <f t="shared" si="29"/>
        <v>#N/A</v>
      </c>
      <c r="Q212" t="b">
        <f t="shared" si="30"/>
        <v>1</v>
      </c>
      <c r="R212" s="48" t="str">
        <f t="shared" si="25"/>
        <v/>
      </c>
      <c r="S212" t="str">
        <f t="shared" si="31"/>
        <v/>
      </c>
      <c r="T212" s="48" t="str">
        <f t="shared" si="24"/>
        <v/>
      </c>
      <c r="AT212" s="4"/>
      <c r="AX212" s="92"/>
      <c r="BD212" s="92"/>
      <c r="BG212" s="4"/>
      <c r="BK212" s="92"/>
      <c r="BQ212" s="92"/>
      <c r="BT212" s="4"/>
    </row>
    <row r="213" spans="9:72" x14ac:dyDescent="0.2">
      <c r="I213" s="43">
        <v>51662</v>
      </c>
      <c r="J213" s="4">
        <f t="shared" si="28"/>
        <v>51662</v>
      </c>
      <c r="K213" s="42" t="s">
        <v>30</v>
      </c>
      <c r="M213" s="51">
        <f t="shared" si="26"/>
        <v>45866</v>
      </c>
      <c r="N213" s="49">
        <f t="shared" si="27"/>
        <v>45866</v>
      </c>
      <c r="O213" s="48"/>
      <c r="P213" t="e">
        <f t="shared" si="29"/>
        <v>#N/A</v>
      </c>
      <c r="Q213" t="b">
        <f t="shared" si="30"/>
        <v>1</v>
      </c>
      <c r="R213" s="48" t="str">
        <f t="shared" si="25"/>
        <v/>
      </c>
      <c r="S213" t="str">
        <f t="shared" si="31"/>
        <v/>
      </c>
      <c r="T213" s="48" t="str">
        <f t="shared" si="24"/>
        <v/>
      </c>
      <c r="AT213" s="4"/>
      <c r="AX213" s="92"/>
      <c r="BD213" s="92"/>
      <c r="BG213" s="4"/>
      <c r="BK213" s="92"/>
      <c r="BQ213" s="92"/>
      <c r="BT213" s="4"/>
    </row>
    <row r="214" spans="9:72" x14ac:dyDescent="0.2">
      <c r="I214" s="41">
        <v>51962</v>
      </c>
      <c r="J214" s="4">
        <f t="shared" si="28"/>
        <v>51962</v>
      </c>
      <c r="K214" s="42" t="s">
        <v>27</v>
      </c>
      <c r="M214" s="51">
        <f t="shared" si="26"/>
        <v>45867</v>
      </c>
      <c r="N214" s="49">
        <f t="shared" si="27"/>
        <v>45867</v>
      </c>
      <c r="O214" s="48"/>
      <c r="P214" t="e">
        <f t="shared" si="29"/>
        <v>#N/A</v>
      </c>
      <c r="Q214" t="b">
        <f t="shared" si="30"/>
        <v>1</v>
      </c>
      <c r="R214" s="48" t="str">
        <f t="shared" si="25"/>
        <v/>
      </c>
      <c r="S214" t="str">
        <f t="shared" si="31"/>
        <v/>
      </c>
      <c r="T214" s="48" t="str">
        <f t="shared" si="24"/>
        <v/>
      </c>
      <c r="AT214" s="4"/>
      <c r="AX214" s="92"/>
      <c r="BD214" s="92"/>
      <c r="BG214" s="4"/>
      <c r="BK214" s="92"/>
      <c r="BQ214" s="92"/>
      <c r="BT214" s="4"/>
    </row>
    <row r="215" spans="9:72" x14ac:dyDescent="0.2">
      <c r="I215" s="41">
        <v>51963</v>
      </c>
      <c r="J215" s="4">
        <f t="shared" si="28"/>
        <v>51963</v>
      </c>
      <c r="K215" s="42" t="s">
        <v>28</v>
      </c>
      <c r="M215" s="51">
        <f t="shared" si="26"/>
        <v>45868</v>
      </c>
      <c r="N215" s="49">
        <f t="shared" si="27"/>
        <v>45868</v>
      </c>
      <c r="O215" s="48"/>
      <c r="P215" t="e">
        <f t="shared" si="29"/>
        <v>#N/A</v>
      </c>
      <c r="Q215" t="b">
        <f t="shared" si="30"/>
        <v>1</v>
      </c>
      <c r="R215" s="48" t="str">
        <f t="shared" si="25"/>
        <v/>
      </c>
      <c r="S215" t="str">
        <f t="shared" si="31"/>
        <v/>
      </c>
      <c r="T215" s="48" t="str">
        <f t="shared" si="24"/>
        <v/>
      </c>
      <c r="AT215" s="4"/>
      <c r="AX215" s="92"/>
      <c r="BD215" s="92"/>
      <c r="BG215" s="4"/>
      <c r="BK215" s="92"/>
      <c r="BQ215" s="92"/>
      <c r="BT215" s="4"/>
    </row>
    <row r="216" spans="9:72" x14ac:dyDescent="0.2">
      <c r="I216" s="43">
        <v>52001</v>
      </c>
      <c r="J216" s="4">
        <f t="shared" si="28"/>
        <v>52001</v>
      </c>
      <c r="K216" s="42" t="s">
        <v>31</v>
      </c>
      <c r="M216" s="51">
        <f t="shared" si="26"/>
        <v>45869</v>
      </c>
      <c r="N216" s="49">
        <f t="shared" si="27"/>
        <v>45869</v>
      </c>
      <c r="O216" s="48"/>
      <c r="P216" t="e">
        <f t="shared" si="29"/>
        <v>#N/A</v>
      </c>
      <c r="Q216" t="b">
        <f t="shared" si="30"/>
        <v>1</v>
      </c>
      <c r="R216" s="48" t="str">
        <f t="shared" si="25"/>
        <v/>
      </c>
      <c r="S216" t="str">
        <f t="shared" si="31"/>
        <v/>
      </c>
      <c r="T216" s="48" t="str">
        <f t="shared" si="24"/>
        <v/>
      </c>
      <c r="AT216" s="4"/>
      <c r="AX216" s="92"/>
      <c r="BD216" s="92"/>
      <c r="BG216" s="4"/>
      <c r="BK216" s="92"/>
      <c r="BQ216" s="92"/>
      <c r="BT216" s="4"/>
    </row>
    <row r="217" spans="9:72" x14ac:dyDescent="0.2">
      <c r="I217" s="43">
        <v>52011</v>
      </c>
      <c r="J217" s="4">
        <f t="shared" si="28"/>
        <v>52011</v>
      </c>
      <c r="K217" s="42" t="s">
        <v>29</v>
      </c>
      <c r="M217" s="51">
        <f t="shared" si="26"/>
        <v>45870</v>
      </c>
      <c r="N217" s="49">
        <f t="shared" si="27"/>
        <v>45870</v>
      </c>
      <c r="O217" s="48"/>
      <c r="P217" t="e">
        <f t="shared" si="29"/>
        <v>#N/A</v>
      </c>
      <c r="Q217" t="b">
        <f t="shared" si="30"/>
        <v>1</v>
      </c>
      <c r="R217" s="48" t="str">
        <f t="shared" si="25"/>
        <v/>
      </c>
      <c r="S217" t="str">
        <f t="shared" si="31"/>
        <v/>
      </c>
      <c r="T217" s="48" t="str">
        <f t="shared" si="24"/>
        <v/>
      </c>
      <c r="AT217" s="4"/>
      <c r="AX217" s="92"/>
      <c r="BD217" s="92"/>
      <c r="BG217" s="4"/>
      <c r="BK217" s="92"/>
      <c r="BQ217" s="92"/>
      <c r="BT217" s="4"/>
    </row>
    <row r="218" spans="9:72" x14ac:dyDescent="0.2">
      <c r="I218" s="43">
        <v>52012</v>
      </c>
      <c r="J218" s="4">
        <f t="shared" si="28"/>
        <v>52012</v>
      </c>
      <c r="K218" s="42" t="s">
        <v>30</v>
      </c>
      <c r="M218" s="51">
        <f t="shared" si="26"/>
        <v>45871</v>
      </c>
      <c r="N218" s="49">
        <f t="shared" si="27"/>
        <v>45871</v>
      </c>
      <c r="O218" s="48"/>
      <c r="P218" t="e">
        <f t="shared" si="29"/>
        <v>#N/A</v>
      </c>
      <c r="Q218" t="b">
        <f t="shared" si="30"/>
        <v>1</v>
      </c>
      <c r="R218" s="48" t="str">
        <f t="shared" si="25"/>
        <v/>
      </c>
      <c r="S218" t="str">
        <f t="shared" si="31"/>
        <v/>
      </c>
      <c r="T218" s="48" t="str">
        <f t="shared" si="24"/>
        <v/>
      </c>
      <c r="AT218" s="4"/>
      <c r="AX218" s="92"/>
      <c r="BD218" s="92"/>
      <c r="BG218" s="4"/>
      <c r="BK218" s="92"/>
      <c r="BQ218" s="92"/>
      <c r="BT218" s="4"/>
    </row>
    <row r="219" spans="9:72" x14ac:dyDescent="0.2">
      <c r="I219" s="41">
        <v>52319</v>
      </c>
      <c r="J219" s="4">
        <f t="shared" si="28"/>
        <v>52319</v>
      </c>
      <c r="K219" s="42" t="s">
        <v>27</v>
      </c>
      <c r="M219" s="51">
        <f t="shared" si="26"/>
        <v>45872</v>
      </c>
      <c r="N219" s="49">
        <f t="shared" si="27"/>
        <v>45872</v>
      </c>
      <c r="O219" s="48"/>
      <c r="P219" t="e">
        <f t="shared" si="29"/>
        <v>#N/A</v>
      </c>
      <c r="Q219" t="b">
        <f t="shared" si="30"/>
        <v>1</v>
      </c>
      <c r="R219" s="48" t="str">
        <f t="shared" si="25"/>
        <v/>
      </c>
      <c r="S219" t="str">
        <f t="shared" si="31"/>
        <v/>
      </c>
      <c r="T219" s="48" t="str">
        <f t="shared" si="24"/>
        <v/>
      </c>
      <c r="AT219" s="4"/>
      <c r="AX219" s="92"/>
      <c r="BD219" s="92"/>
      <c r="BG219" s="4"/>
      <c r="BK219" s="92"/>
      <c r="BQ219" s="92"/>
      <c r="BT219" s="4"/>
    </row>
    <row r="220" spans="9:72" x14ac:dyDescent="0.2">
      <c r="I220" s="41">
        <v>52320</v>
      </c>
      <c r="J220" s="4">
        <f t="shared" si="28"/>
        <v>52320</v>
      </c>
      <c r="K220" s="42" t="s">
        <v>28</v>
      </c>
      <c r="M220" s="51">
        <f t="shared" si="26"/>
        <v>45873</v>
      </c>
      <c r="N220" s="49">
        <f t="shared" si="27"/>
        <v>45873</v>
      </c>
      <c r="O220" s="48"/>
      <c r="P220" t="e">
        <f t="shared" si="29"/>
        <v>#N/A</v>
      </c>
      <c r="Q220" t="b">
        <f t="shared" si="30"/>
        <v>1</v>
      </c>
      <c r="R220" s="48" t="str">
        <f t="shared" si="25"/>
        <v/>
      </c>
      <c r="S220" t="str">
        <f t="shared" si="31"/>
        <v/>
      </c>
      <c r="T220" s="48" t="str">
        <f t="shared" si="24"/>
        <v/>
      </c>
      <c r="AT220" s="4"/>
      <c r="AX220" s="92"/>
      <c r="BD220" s="92"/>
      <c r="BG220" s="4"/>
      <c r="BK220" s="92"/>
      <c r="BQ220" s="92"/>
      <c r="BT220" s="4"/>
    </row>
    <row r="221" spans="9:72" x14ac:dyDescent="0.2">
      <c r="I221" s="43">
        <v>52358</v>
      </c>
      <c r="J221" s="4">
        <f t="shared" si="28"/>
        <v>52358</v>
      </c>
      <c r="K221" s="42" t="s">
        <v>31</v>
      </c>
      <c r="M221" s="51">
        <f t="shared" si="26"/>
        <v>45874</v>
      </c>
      <c r="N221" s="49">
        <f t="shared" si="27"/>
        <v>45874</v>
      </c>
      <c r="O221" s="48"/>
      <c r="P221" t="e">
        <f t="shared" si="29"/>
        <v>#N/A</v>
      </c>
      <c r="Q221" t="b">
        <f t="shared" si="30"/>
        <v>1</v>
      </c>
      <c r="R221" s="48" t="str">
        <f t="shared" si="25"/>
        <v/>
      </c>
      <c r="S221" t="str">
        <f t="shared" si="31"/>
        <v/>
      </c>
      <c r="T221" s="48" t="str">
        <f t="shared" si="24"/>
        <v/>
      </c>
      <c r="AT221" s="4"/>
      <c r="AX221" s="92"/>
      <c r="BD221" s="92"/>
      <c r="BG221" s="4"/>
      <c r="BK221" s="92"/>
      <c r="BQ221" s="92"/>
      <c r="BT221" s="4"/>
    </row>
    <row r="222" spans="9:72" x14ac:dyDescent="0.2">
      <c r="I222" s="43">
        <v>52368</v>
      </c>
      <c r="J222" s="4">
        <f t="shared" si="28"/>
        <v>52368</v>
      </c>
      <c r="K222" s="42" t="s">
        <v>29</v>
      </c>
      <c r="M222" s="51">
        <f t="shared" si="26"/>
        <v>45875</v>
      </c>
      <c r="N222" s="49">
        <f t="shared" si="27"/>
        <v>45875</v>
      </c>
      <c r="O222" s="48"/>
      <c r="P222" t="e">
        <f t="shared" si="29"/>
        <v>#N/A</v>
      </c>
      <c r="Q222" t="b">
        <f t="shared" si="30"/>
        <v>1</v>
      </c>
      <c r="R222" s="48" t="str">
        <f t="shared" si="25"/>
        <v/>
      </c>
      <c r="S222" t="str">
        <f t="shared" si="31"/>
        <v/>
      </c>
      <c r="T222" s="48" t="str">
        <f t="shared" si="24"/>
        <v/>
      </c>
      <c r="AT222" s="4"/>
      <c r="AX222" s="92"/>
      <c r="BD222" s="92"/>
      <c r="BG222" s="4"/>
      <c r="BK222" s="92"/>
      <c r="BQ222" s="92"/>
      <c r="BT222" s="4"/>
    </row>
    <row r="223" spans="9:72" x14ac:dyDescent="0.2">
      <c r="I223" s="43">
        <v>52369</v>
      </c>
      <c r="J223" s="4">
        <f t="shared" si="28"/>
        <v>52369</v>
      </c>
      <c r="K223" s="42" t="s">
        <v>30</v>
      </c>
      <c r="M223" s="51">
        <f t="shared" si="26"/>
        <v>45876</v>
      </c>
      <c r="N223" s="49">
        <f t="shared" si="27"/>
        <v>45876</v>
      </c>
      <c r="O223" s="48"/>
      <c r="P223" t="e">
        <f t="shared" si="29"/>
        <v>#N/A</v>
      </c>
      <c r="Q223" t="b">
        <f t="shared" si="30"/>
        <v>1</v>
      </c>
      <c r="R223" s="48" t="str">
        <f t="shared" si="25"/>
        <v/>
      </c>
      <c r="S223" t="str">
        <f t="shared" si="31"/>
        <v/>
      </c>
      <c r="T223" s="48" t="str">
        <f t="shared" si="24"/>
        <v/>
      </c>
      <c r="AT223" s="4"/>
      <c r="AX223" s="92"/>
      <c r="BD223" s="92"/>
      <c r="BG223" s="4"/>
      <c r="BK223" s="92"/>
      <c r="BQ223" s="92"/>
      <c r="BT223" s="4"/>
    </row>
    <row r="224" spans="9:72" x14ac:dyDescent="0.2">
      <c r="I224" s="41">
        <v>52704</v>
      </c>
      <c r="J224" s="4">
        <f t="shared" si="28"/>
        <v>52704</v>
      </c>
      <c r="K224" s="42" t="s">
        <v>27</v>
      </c>
      <c r="M224" s="51">
        <f t="shared" si="26"/>
        <v>45877</v>
      </c>
      <c r="N224" s="49">
        <f t="shared" si="27"/>
        <v>45877</v>
      </c>
      <c r="O224" s="48"/>
      <c r="P224" t="e">
        <f t="shared" si="29"/>
        <v>#N/A</v>
      </c>
      <c r="Q224" t="b">
        <f t="shared" si="30"/>
        <v>1</v>
      </c>
      <c r="R224" s="48" t="str">
        <f t="shared" si="25"/>
        <v/>
      </c>
      <c r="S224" t="str">
        <f t="shared" si="31"/>
        <v/>
      </c>
      <c r="T224" s="48" t="str">
        <f t="shared" si="24"/>
        <v/>
      </c>
      <c r="AT224" s="4"/>
      <c r="AX224" s="92"/>
      <c r="BD224" s="92"/>
      <c r="BG224" s="4"/>
      <c r="BK224" s="92"/>
      <c r="BQ224" s="92"/>
      <c r="BT224" s="4"/>
    </row>
    <row r="225" spans="9:72" x14ac:dyDescent="0.2">
      <c r="I225" s="41">
        <v>52705</v>
      </c>
      <c r="J225" s="4">
        <f t="shared" si="28"/>
        <v>52705</v>
      </c>
      <c r="K225" s="42" t="s">
        <v>28</v>
      </c>
      <c r="M225" s="51">
        <f t="shared" si="26"/>
        <v>45878</v>
      </c>
      <c r="N225" s="49">
        <f t="shared" si="27"/>
        <v>45878</v>
      </c>
      <c r="O225" s="48"/>
      <c r="P225" t="e">
        <f t="shared" si="29"/>
        <v>#N/A</v>
      </c>
      <c r="Q225" t="b">
        <f t="shared" si="30"/>
        <v>1</v>
      </c>
      <c r="R225" s="48" t="str">
        <f t="shared" si="25"/>
        <v/>
      </c>
      <c r="S225" t="str">
        <f t="shared" si="31"/>
        <v/>
      </c>
      <c r="T225" s="48" t="str">
        <f t="shared" si="24"/>
        <v/>
      </c>
      <c r="AT225" s="4"/>
      <c r="AX225" s="92"/>
      <c r="BD225" s="92"/>
      <c r="BG225" s="4"/>
      <c r="BK225" s="92"/>
      <c r="BQ225" s="92"/>
      <c r="BT225" s="4"/>
    </row>
    <row r="226" spans="9:72" x14ac:dyDescent="0.2">
      <c r="I226" s="43">
        <v>52743</v>
      </c>
      <c r="J226" s="4">
        <f t="shared" si="28"/>
        <v>52743</v>
      </c>
      <c r="K226" s="42" t="s">
        <v>31</v>
      </c>
      <c r="M226" s="51">
        <f t="shared" si="26"/>
        <v>45879</v>
      </c>
      <c r="N226" s="49">
        <f t="shared" si="27"/>
        <v>45879</v>
      </c>
      <c r="O226" s="48"/>
      <c r="P226" t="e">
        <f t="shared" si="29"/>
        <v>#N/A</v>
      </c>
      <c r="Q226" t="b">
        <f t="shared" si="30"/>
        <v>1</v>
      </c>
      <c r="R226" s="48" t="str">
        <f t="shared" si="25"/>
        <v/>
      </c>
      <c r="S226" t="str">
        <f t="shared" si="31"/>
        <v/>
      </c>
      <c r="T226" s="48" t="str">
        <f t="shared" si="24"/>
        <v/>
      </c>
      <c r="AT226" s="4"/>
      <c r="AX226" s="92"/>
      <c r="BD226" s="92"/>
      <c r="BG226" s="4"/>
      <c r="BK226" s="92"/>
      <c r="BQ226" s="92"/>
      <c r="BT226" s="4"/>
    </row>
    <row r="227" spans="9:72" x14ac:dyDescent="0.2">
      <c r="I227" s="43">
        <v>52753</v>
      </c>
      <c r="J227" s="4">
        <f t="shared" si="28"/>
        <v>52753</v>
      </c>
      <c r="K227" s="42" t="s">
        <v>29</v>
      </c>
      <c r="M227" s="51">
        <f t="shared" si="26"/>
        <v>45880</v>
      </c>
      <c r="N227" s="49">
        <f t="shared" si="27"/>
        <v>45880</v>
      </c>
      <c r="O227" s="48"/>
      <c r="P227" t="e">
        <f t="shared" si="29"/>
        <v>#N/A</v>
      </c>
      <c r="Q227" t="b">
        <f t="shared" si="30"/>
        <v>1</v>
      </c>
      <c r="R227" s="48" t="str">
        <f t="shared" si="25"/>
        <v/>
      </c>
      <c r="S227" t="str">
        <f t="shared" si="31"/>
        <v/>
      </c>
      <c r="T227" s="48" t="str">
        <f t="shared" si="24"/>
        <v/>
      </c>
      <c r="AT227" s="4"/>
      <c r="AX227" s="92"/>
      <c r="BD227" s="92"/>
      <c r="BG227" s="4"/>
      <c r="BK227" s="92"/>
      <c r="BQ227" s="92"/>
      <c r="BT227" s="4"/>
    </row>
    <row r="228" spans="9:72" x14ac:dyDescent="0.2">
      <c r="I228" s="43">
        <v>52754</v>
      </c>
      <c r="J228" s="4">
        <f t="shared" si="28"/>
        <v>52754</v>
      </c>
      <c r="K228" s="42" t="s">
        <v>30</v>
      </c>
      <c r="M228" s="51">
        <f t="shared" si="26"/>
        <v>45881</v>
      </c>
      <c r="N228" s="49">
        <f t="shared" si="27"/>
        <v>45881</v>
      </c>
      <c r="O228" s="48"/>
      <c r="P228" t="e">
        <f t="shared" si="29"/>
        <v>#N/A</v>
      </c>
      <c r="Q228" t="b">
        <f t="shared" si="30"/>
        <v>1</v>
      </c>
      <c r="R228" s="48" t="str">
        <f t="shared" si="25"/>
        <v/>
      </c>
      <c r="S228" t="str">
        <f t="shared" si="31"/>
        <v/>
      </c>
      <c r="T228" s="48" t="str">
        <f t="shared" si="24"/>
        <v/>
      </c>
      <c r="AT228" s="4"/>
      <c r="AX228" s="92"/>
      <c r="BD228" s="92"/>
      <c r="BG228" s="4"/>
      <c r="BK228" s="92"/>
      <c r="BQ228" s="92"/>
      <c r="BT228" s="4"/>
    </row>
    <row r="229" spans="9:72" x14ac:dyDescent="0.2">
      <c r="I229" s="41">
        <v>53061</v>
      </c>
      <c r="J229" s="4">
        <f t="shared" si="28"/>
        <v>53061</v>
      </c>
      <c r="K229" s="42" t="s">
        <v>27</v>
      </c>
      <c r="M229" s="51">
        <f t="shared" si="26"/>
        <v>45882</v>
      </c>
      <c r="N229" s="49">
        <f t="shared" si="27"/>
        <v>45882</v>
      </c>
      <c r="O229" s="48"/>
      <c r="P229" t="e">
        <f t="shared" si="29"/>
        <v>#N/A</v>
      </c>
      <c r="Q229" t="b">
        <f t="shared" si="30"/>
        <v>1</v>
      </c>
      <c r="R229" s="48" t="str">
        <f t="shared" si="25"/>
        <v/>
      </c>
      <c r="S229" t="str">
        <f t="shared" si="31"/>
        <v/>
      </c>
      <c r="T229" s="48" t="str">
        <f t="shared" si="24"/>
        <v/>
      </c>
      <c r="AT229" s="4"/>
      <c r="AX229" s="92"/>
      <c r="BD229" s="92"/>
      <c r="BG229" s="4"/>
      <c r="BK229" s="92"/>
      <c r="BQ229" s="92"/>
      <c r="BT229" s="4"/>
    </row>
    <row r="230" spans="9:72" x14ac:dyDescent="0.2">
      <c r="I230" s="41">
        <v>53062</v>
      </c>
      <c r="J230" s="4">
        <f t="shared" si="28"/>
        <v>53062</v>
      </c>
      <c r="K230" s="42" t="s">
        <v>28</v>
      </c>
      <c r="M230" s="51">
        <f t="shared" si="26"/>
        <v>45883</v>
      </c>
      <c r="N230" s="49">
        <f t="shared" si="27"/>
        <v>45883</v>
      </c>
      <c r="O230" s="48"/>
      <c r="P230" t="e">
        <f t="shared" si="29"/>
        <v>#N/A</v>
      </c>
      <c r="Q230" t="b">
        <f t="shared" si="30"/>
        <v>1</v>
      </c>
      <c r="R230" s="48" t="str">
        <f t="shared" si="25"/>
        <v/>
      </c>
      <c r="S230" t="str">
        <f t="shared" si="31"/>
        <v/>
      </c>
      <c r="T230" s="48" t="str">
        <f t="shared" si="24"/>
        <v/>
      </c>
      <c r="AT230" s="4"/>
      <c r="AX230" s="92"/>
      <c r="BD230" s="92"/>
      <c r="BG230" s="4"/>
      <c r="BK230" s="92"/>
      <c r="BQ230" s="92"/>
      <c r="BT230" s="4"/>
    </row>
    <row r="231" spans="9:72" x14ac:dyDescent="0.2">
      <c r="I231" s="43">
        <v>53100</v>
      </c>
      <c r="J231" s="4">
        <f t="shared" si="28"/>
        <v>53100</v>
      </c>
      <c r="K231" s="42" t="s">
        <v>31</v>
      </c>
      <c r="M231" s="51">
        <f t="shared" si="26"/>
        <v>45884</v>
      </c>
      <c r="N231" s="49">
        <f t="shared" si="27"/>
        <v>45884</v>
      </c>
      <c r="O231" s="48" t="s">
        <v>10</v>
      </c>
      <c r="P231" t="e">
        <f t="shared" si="29"/>
        <v>#N/A</v>
      </c>
      <c r="Q231" t="b">
        <f t="shared" si="30"/>
        <v>1</v>
      </c>
      <c r="R231" s="48" t="str">
        <f t="shared" si="25"/>
        <v/>
      </c>
      <c r="S231" t="str">
        <f t="shared" si="31"/>
        <v/>
      </c>
      <c r="T231" s="48" t="str">
        <f t="shared" si="24"/>
        <v>OLV. Hemelvaart</v>
      </c>
      <c r="AT231" s="4"/>
      <c r="AX231" s="92"/>
      <c r="BD231" s="92"/>
      <c r="BG231" s="4"/>
      <c r="BK231" s="92"/>
      <c r="BQ231" s="92"/>
      <c r="BT231" s="4"/>
    </row>
    <row r="232" spans="9:72" x14ac:dyDescent="0.2">
      <c r="I232" s="43">
        <v>53110</v>
      </c>
      <c r="J232" s="4">
        <f t="shared" si="28"/>
        <v>53110</v>
      </c>
      <c r="K232" s="42" t="s">
        <v>29</v>
      </c>
      <c r="M232" s="51">
        <f t="shared" si="26"/>
        <v>45885</v>
      </c>
      <c r="N232" s="49">
        <f t="shared" si="27"/>
        <v>45885</v>
      </c>
      <c r="O232" s="48"/>
      <c r="P232" t="e">
        <f t="shared" si="29"/>
        <v>#N/A</v>
      </c>
      <c r="Q232" t="b">
        <f t="shared" si="30"/>
        <v>1</v>
      </c>
      <c r="R232" s="48" t="str">
        <f t="shared" si="25"/>
        <v/>
      </c>
      <c r="S232" t="str">
        <f t="shared" si="31"/>
        <v/>
      </c>
      <c r="T232" s="48" t="str">
        <f t="shared" si="24"/>
        <v/>
      </c>
      <c r="AT232" s="4"/>
      <c r="AX232" s="92"/>
      <c r="BD232" s="92"/>
      <c r="BG232" s="4"/>
      <c r="BK232" s="92"/>
      <c r="BQ232" s="92"/>
      <c r="BT232" s="4"/>
    </row>
    <row r="233" spans="9:72" x14ac:dyDescent="0.2">
      <c r="I233" s="43">
        <v>53111</v>
      </c>
      <c r="J233" s="4">
        <f t="shared" si="28"/>
        <v>53111</v>
      </c>
      <c r="K233" s="42" t="s">
        <v>30</v>
      </c>
      <c r="M233" s="51">
        <f t="shared" si="26"/>
        <v>45886</v>
      </c>
      <c r="N233" s="49">
        <f t="shared" si="27"/>
        <v>45886</v>
      </c>
      <c r="O233" s="48"/>
      <c r="P233" t="e">
        <f t="shared" si="29"/>
        <v>#N/A</v>
      </c>
      <c r="Q233" t="b">
        <f t="shared" si="30"/>
        <v>1</v>
      </c>
      <c r="R233" s="48" t="str">
        <f t="shared" si="25"/>
        <v/>
      </c>
      <c r="S233" t="str">
        <f t="shared" si="31"/>
        <v/>
      </c>
      <c r="T233" s="48" t="str">
        <f t="shared" si="24"/>
        <v/>
      </c>
      <c r="AT233" s="4"/>
      <c r="AX233" s="92"/>
      <c r="BD233" s="92"/>
      <c r="BG233" s="4"/>
      <c r="BK233" s="92"/>
      <c r="BQ233" s="92"/>
      <c r="BT233" s="4"/>
    </row>
    <row r="234" spans="9:72" x14ac:dyDescent="0.2">
      <c r="I234" s="41">
        <v>53411</v>
      </c>
      <c r="J234" s="4">
        <f t="shared" si="28"/>
        <v>53411</v>
      </c>
      <c r="K234" s="42" t="s">
        <v>27</v>
      </c>
      <c r="M234" s="51">
        <f t="shared" si="26"/>
        <v>45887</v>
      </c>
      <c r="N234" s="49">
        <f t="shared" si="27"/>
        <v>45887</v>
      </c>
      <c r="O234" s="48"/>
      <c r="P234" t="e">
        <f t="shared" si="29"/>
        <v>#N/A</v>
      </c>
      <c r="Q234" t="b">
        <f t="shared" si="30"/>
        <v>1</v>
      </c>
      <c r="R234" s="48" t="str">
        <f t="shared" si="25"/>
        <v/>
      </c>
      <c r="S234" t="str">
        <f t="shared" si="31"/>
        <v/>
      </c>
      <c r="T234" s="48" t="str">
        <f t="shared" si="24"/>
        <v/>
      </c>
      <c r="AT234" s="4"/>
      <c r="AX234" s="92"/>
      <c r="BD234" s="92"/>
      <c r="BG234" s="4"/>
      <c r="BK234" s="92"/>
      <c r="BQ234" s="92"/>
      <c r="BT234" s="4"/>
    </row>
    <row r="235" spans="9:72" x14ac:dyDescent="0.2">
      <c r="I235" s="41">
        <v>53412</v>
      </c>
      <c r="J235" s="4">
        <f t="shared" si="28"/>
        <v>53412</v>
      </c>
      <c r="K235" s="42" t="s">
        <v>28</v>
      </c>
      <c r="M235" s="51">
        <f t="shared" si="26"/>
        <v>45888</v>
      </c>
      <c r="N235" s="49">
        <f t="shared" si="27"/>
        <v>45888</v>
      </c>
      <c r="O235" s="48"/>
      <c r="P235" t="e">
        <f t="shared" si="29"/>
        <v>#N/A</v>
      </c>
      <c r="Q235" t="b">
        <f t="shared" si="30"/>
        <v>1</v>
      </c>
      <c r="R235" s="48" t="str">
        <f t="shared" si="25"/>
        <v/>
      </c>
      <c r="S235" t="str">
        <f t="shared" si="31"/>
        <v/>
      </c>
      <c r="T235" s="48" t="str">
        <f t="shared" si="24"/>
        <v/>
      </c>
      <c r="AT235" s="4"/>
      <c r="AX235" s="92"/>
      <c r="BD235" s="92"/>
      <c r="BG235" s="4"/>
      <c r="BK235" s="92"/>
      <c r="BQ235" s="92"/>
      <c r="BT235" s="4"/>
    </row>
    <row r="236" spans="9:72" x14ac:dyDescent="0.2">
      <c r="I236" s="43">
        <v>53450</v>
      </c>
      <c r="J236" s="4">
        <f t="shared" si="28"/>
        <v>53450</v>
      </c>
      <c r="K236" s="42" t="s">
        <v>31</v>
      </c>
      <c r="M236" s="51">
        <f t="shared" si="26"/>
        <v>45889</v>
      </c>
      <c r="N236" s="49">
        <f t="shared" si="27"/>
        <v>45889</v>
      </c>
      <c r="O236" s="48"/>
      <c r="P236" t="e">
        <f t="shared" si="29"/>
        <v>#N/A</v>
      </c>
      <c r="Q236" t="b">
        <f t="shared" si="30"/>
        <v>1</v>
      </c>
      <c r="R236" s="48" t="str">
        <f t="shared" si="25"/>
        <v/>
      </c>
      <c r="S236" t="str">
        <f t="shared" si="31"/>
        <v/>
      </c>
      <c r="T236" s="48" t="str">
        <f t="shared" si="24"/>
        <v/>
      </c>
      <c r="AT236" s="4"/>
      <c r="AX236" s="92"/>
      <c r="BD236" s="92"/>
      <c r="BG236" s="4"/>
      <c r="BK236" s="92"/>
      <c r="BQ236" s="92"/>
      <c r="BT236" s="4"/>
    </row>
    <row r="237" spans="9:72" x14ac:dyDescent="0.2">
      <c r="I237" s="43">
        <v>53460</v>
      </c>
      <c r="J237" s="4">
        <f t="shared" si="28"/>
        <v>53460</v>
      </c>
      <c r="K237" s="42" t="s">
        <v>29</v>
      </c>
      <c r="M237" s="51">
        <f t="shared" si="26"/>
        <v>45890</v>
      </c>
      <c r="N237" s="49">
        <f t="shared" si="27"/>
        <v>45890</v>
      </c>
      <c r="O237" s="48"/>
      <c r="P237" t="e">
        <f t="shared" si="29"/>
        <v>#N/A</v>
      </c>
      <c r="Q237" t="b">
        <f t="shared" si="30"/>
        <v>1</v>
      </c>
      <c r="R237" s="48" t="str">
        <f t="shared" si="25"/>
        <v/>
      </c>
      <c r="S237" t="str">
        <f t="shared" si="31"/>
        <v/>
      </c>
      <c r="T237" s="48" t="str">
        <f t="shared" si="24"/>
        <v/>
      </c>
      <c r="AT237" s="4"/>
      <c r="AX237" s="92"/>
      <c r="BD237" s="92"/>
      <c r="BG237" s="4"/>
      <c r="BK237" s="92"/>
      <c r="BQ237" s="92"/>
      <c r="BT237" s="4"/>
    </row>
    <row r="238" spans="9:72" x14ac:dyDescent="0.2">
      <c r="I238" s="43">
        <v>53461</v>
      </c>
      <c r="J238" s="4">
        <f t="shared" si="28"/>
        <v>53461</v>
      </c>
      <c r="K238" s="42" t="s">
        <v>30</v>
      </c>
      <c r="M238" s="51">
        <f t="shared" si="26"/>
        <v>45891</v>
      </c>
      <c r="N238" s="49">
        <f t="shared" si="27"/>
        <v>45891</v>
      </c>
      <c r="O238" s="48"/>
      <c r="P238" t="e">
        <f t="shared" si="29"/>
        <v>#N/A</v>
      </c>
      <c r="Q238" t="b">
        <f t="shared" si="30"/>
        <v>1</v>
      </c>
      <c r="R238" s="48" t="str">
        <f t="shared" si="25"/>
        <v/>
      </c>
      <c r="S238" t="str">
        <f t="shared" si="31"/>
        <v/>
      </c>
      <c r="T238" s="48" t="str">
        <f t="shared" si="24"/>
        <v/>
      </c>
      <c r="AT238" s="4"/>
      <c r="AX238" s="92"/>
      <c r="BD238" s="92"/>
      <c r="BG238" s="4"/>
      <c r="BK238" s="92"/>
      <c r="BQ238" s="92"/>
      <c r="BT238" s="4"/>
    </row>
    <row r="239" spans="9:72" x14ac:dyDescent="0.2">
      <c r="I239" s="41">
        <v>53796</v>
      </c>
      <c r="J239" s="4">
        <f t="shared" si="28"/>
        <v>53796</v>
      </c>
      <c r="K239" s="42" t="s">
        <v>27</v>
      </c>
      <c r="M239" s="51">
        <f t="shared" si="26"/>
        <v>45892</v>
      </c>
      <c r="N239" s="49">
        <f t="shared" si="27"/>
        <v>45892</v>
      </c>
      <c r="O239" s="48"/>
      <c r="P239" t="e">
        <f t="shared" si="29"/>
        <v>#N/A</v>
      </c>
      <c r="Q239" t="b">
        <f t="shared" si="30"/>
        <v>1</v>
      </c>
      <c r="R239" s="48" t="str">
        <f t="shared" si="25"/>
        <v/>
      </c>
      <c r="S239" t="str">
        <f t="shared" si="31"/>
        <v/>
      </c>
      <c r="T239" s="48" t="str">
        <f t="shared" si="24"/>
        <v/>
      </c>
      <c r="AT239" s="4"/>
      <c r="AX239" s="92"/>
      <c r="BD239" s="92"/>
      <c r="BG239" s="4"/>
      <c r="BK239" s="92"/>
      <c r="BQ239" s="92"/>
      <c r="BT239" s="4"/>
    </row>
    <row r="240" spans="9:72" x14ac:dyDescent="0.2">
      <c r="I240" s="41">
        <v>53797</v>
      </c>
      <c r="J240" s="4">
        <f t="shared" si="28"/>
        <v>53797</v>
      </c>
      <c r="K240" s="42" t="s">
        <v>28</v>
      </c>
      <c r="M240" s="51">
        <f t="shared" si="26"/>
        <v>45893</v>
      </c>
      <c r="N240" s="49">
        <f t="shared" si="27"/>
        <v>45893</v>
      </c>
      <c r="O240" s="48"/>
      <c r="P240" t="e">
        <f t="shared" si="29"/>
        <v>#N/A</v>
      </c>
      <c r="Q240" t="b">
        <f t="shared" si="30"/>
        <v>1</v>
      </c>
      <c r="R240" s="48" t="str">
        <f t="shared" si="25"/>
        <v/>
      </c>
      <c r="S240" t="str">
        <f t="shared" si="31"/>
        <v/>
      </c>
      <c r="T240" s="48" t="str">
        <f t="shared" si="24"/>
        <v/>
      </c>
      <c r="AT240" s="4"/>
      <c r="AX240" s="92"/>
      <c r="BD240" s="92"/>
      <c r="BG240" s="4"/>
      <c r="BK240" s="92"/>
      <c r="BQ240" s="92"/>
      <c r="BT240" s="4"/>
    </row>
    <row r="241" spans="9:72" x14ac:dyDescent="0.2">
      <c r="I241" s="43">
        <v>53835</v>
      </c>
      <c r="J241" s="4">
        <f t="shared" si="28"/>
        <v>53835</v>
      </c>
      <c r="K241" s="42" t="s">
        <v>31</v>
      </c>
      <c r="M241" s="51">
        <f t="shared" si="26"/>
        <v>45894</v>
      </c>
      <c r="N241" s="49">
        <f t="shared" si="27"/>
        <v>45894</v>
      </c>
      <c r="O241" s="48"/>
      <c r="P241" t="e">
        <f t="shared" si="29"/>
        <v>#N/A</v>
      </c>
      <c r="Q241" t="b">
        <f t="shared" si="30"/>
        <v>1</v>
      </c>
      <c r="R241" s="48" t="str">
        <f t="shared" si="25"/>
        <v/>
      </c>
      <c r="S241" t="str">
        <f t="shared" si="31"/>
        <v/>
      </c>
      <c r="T241" s="48" t="str">
        <f t="shared" si="24"/>
        <v/>
      </c>
      <c r="AT241" s="4"/>
      <c r="AX241" s="92"/>
      <c r="BD241" s="92"/>
      <c r="BG241" s="4"/>
      <c r="BK241" s="92"/>
      <c r="BQ241" s="92"/>
      <c r="BT241" s="4"/>
    </row>
    <row r="242" spans="9:72" x14ac:dyDescent="0.2">
      <c r="I242" s="43">
        <v>53845</v>
      </c>
      <c r="J242" s="4">
        <f t="shared" si="28"/>
        <v>53845</v>
      </c>
      <c r="K242" s="42" t="s">
        <v>29</v>
      </c>
      <c r="M242" s="51">
        <f t="shared" si="26"/>
        <v>45895</v>
      </c>
      <c r="N242" s="49">
        <f t="shared" si="27"/>
        <v>45895</v>
      </c>
      <c r="O242" s="48"/>
      <c r="P242" t="e">
        <f t="shared" si="29"/>
        <v>#N/A</v>
      </c>
      <c r="Q242" t="b">
        <f t="shared" si="30"/>
        <v>1</v>
      </c>
      <c r="R242" s="48" t="str">
        <f t="shared" si="25"/>
        <v/>
      </c>
      <c r="S242" t="str">
        <f t="shared" si="31"/>
        <v/>
      </c>
      <c r="T242" s="48" t="str">
        <f t="shared" si="24"/>
        <v/>
      </c>
      <c r="AT242" s="4"/>
      <c r="AX242" s="92"/>
      <c r="BD242" s="92"/>
      <c r="BG242" s="4"/>
      <c r="BK242" s="92"/>
      <c r="BQ242" s="92"/>
      <c r="BT242" s="4"/>
    </row>
    <row r="243" spans="9:72" x14ac:dyDescent="0.2">
      <c r="I243" s="43">
        <v>53846</v>
      </c>
      <c r="J243" s="4">
        <f t="shared" si="28"/>
        <v>53846</v>
      </c>
      <c r="K243" s="42" t="s">
        <v>30</v>
      </c>
      <c r="M243" s="51">
        <f t="shared" si="26"/>
        <v>45896</v>
      </c>
      <c r="N243" s="49">
        <f t="shared" si="27"/>
        <v>45896</v>
      </c>
      <c r="O243" s="48"/>
      <c r="P243" t="e">
        <f t="shared" si="29"/>
        <v>#N/A</v>
      </c>
      <c r="Q243" t="b">
        <f t="shared" si="30"/>
        <v>1</v>
      </c>
      <c r="R243" s="48" t="str">
        <f t="shared" si="25"/>
        <v/>
      </c>
      <c r="S243" t="str">
        <f t="shared" si="31"/>
        <v/>
      </c>
      <c r="T243" s="48" t="str">
        <f t="shared" si="24"/>
        <v/>
      </c>
      <c r="AT243" s="4"/>
      <c r="AX243" s="92"/>
      <c r="BD243" s="92"/>
      <c r="BG243" s="4"/>
      <c r="BK243" s="92"/>
      <c r="BQ243" s="92"/>
      <c r="BT243" s="4"/>
    </row>
    <row r="244" spans="9:72" x14ac:dyDescent="0.2">
      <c r="I244" s="41">
        <v>54153</v>
      </c>
      <c r="J244" s="4">
        <f t="shared" si="28"/>
        <v>54153</v>
      </c>
      <c r="K244" s="42" t="s">
        <v>27</v>
      </c>
      <c r="M244" s="51">
        <f t="shared" si="26"/>
        <v>45897</v>
      </c>
      <c r="N244" s="49">
        <f t="shared" si="27"/>
        <v>45897</v>
      </c>
      <c r="O244" s="48"/>
      <c r="P244" t="e">
        <f t="shared" si="29"/>
        <v>#N/A</v>
      </c>
      <c r="Q244" t="b">
        <f t="shared" si="30"/>
        <v>1</v>
      </c>
      <c r="R244" s="48" t="str">
        <f t="shared" si="25"/>
        <v/>
      </c>
      <c r="S244" t="str">
        <f t="shared" si="31"/>
        <v/>
      </c>
      <c r="T244" s="48" t="str">
        <f t="shared" si="24"/>
        <v/>
      </c>
      <c r="AT244" s="4"/>
      <c r="AX244" s="92"/>
      <c r="BD244" s="92"/>
      <c r="BG244" s="4"/>
      <c r="BK244" s="92"/>
      <c r="BQ244" s="92"/>
      <c r="BT244" s="4"/>
    </row>
    <row r="245" spans="9:72" x14ac:dyDescent="0.2">
      <c r="I245" s="41">
        <v>54154</v>
      </c>
      <c r="J245" s="4">
        <f t="shared" si="28"/>
        <v>54154</v>
      </c>
      <c r="K245" s="42" t="s">
        <v>28</v>
      </c>
      <c r="M245" s="51">
        <f t="shared" si="26"/>
        <v>45898</v>
      </c>
      <c r="N245" s="49">
        <f t="shared" si="27"/>
        <v>45898</v>
      </c>
      <c r="O245" s="48"/>
      <c r="P245" t="e">
        <f t="shared" si="29"/>
        <v>#N/A</v>
      </c>
      <c r="Q245" t="b">
        <f t="shared" si="30"/>
        <v>1</v>
      </c>
      <c r="R245" s="48" t="str">
        <f t="shared" si="25"/>
        <v/>
      </c>
      <c r="S245" t="str">
        <f t="shared" si="31"/>
        <v/>
      </c>
      <c r="T245" s="48" t="str">
        <f t="shared" si="24"/>
        <v/>
      </c>
      <c r="AT245" s="4"/>
      <c r="AX245" s="92"/>
      <c r="BD245" s="92"/>
      <c r="BG245" s="4"/>
      <c r="BK245" s="92"/>
      <c r="BQ245" s="92"/>
      <c r="BT245" s="4"/>
    </row>
    <row r="246" spans="9:72" x14ac:dyDescent="0.2">
      <c r="I246" s="43">
        <v>54192</v>
      </c>
      <c r="J246" s="4">
        <f t="shared" si="28"/>
        <v>54192</v>
      </c>
      <c r="K246" s="42" t="s">
        <v>31</v>
      </c>
      <c r="M246" s="51">
        <f t="shared" si="26"/>
        <v>45899</v>
      </c>
      <c r="N246" s="49">
        <f t="shared" si="27"/>
        <v>45899</v>
      </c>
      <c r="O246" s="48"/>
      <c r="P246" t="e">
        <f t="shared" si="29"/>
        <v>#N/A</v>
      </c>
      <c r="Q246" t="b">
        <f t="shared" si="30"/>
        <v>1</v>
      </c>
      <c r="R246" s="48" t="str">
        <f t="shared" si="25"/>
        <v/>
      </c>
      <c r="S246" t="str">
        <f t="shared" si="31"/>
        <v/>
      </c>
      <c r="T246" s="48" t="str">
        <f t="shared" si="24"/>
        <v/>
      </c>
      <c r="AT246" s="4"/>
      <c r="AX246" s="92"/>
      <c r="BD246" s="92"/>
      <c r="BG246" s="4"/>
      <c r="BK246" s="92"/>
      <c r="BQ246" s="92"/>
      <c r="BT246" s="4"/>
    </row>
    <row r="247" spans="9:72" x14ac:dyDescent="0.2">
      <c r="I247" s="43">
        <v>54202</v>
      </c>
      <c r="J247" s="4">
        <f t="shared" si="28"/>
        <v>54202</v>
      </c>
      <c r="K247" s="42" t="s">
        <v>29</v>
      </c>
      <c r="M247" s="51">
        <f t="shared" si="26"/>
        <v>45900</v>
      </c>
      <c r="N247" s="49">
        <f t="shared" si="27"/>
        <v>45900</v>
      </c>
      <c r="O247" s="48"/>
      <c r="P247" t="e">
        <f t="shared" si="29"/>
        <v>#N/A</v>
      </c>
      <c r="Q247" t="b">
        <f t="shared" si="30"/>
        <v>1</v>
      </c>
      <c r="R247" s="48" t="str">
        <f t="shared" si="25"/>
        <v/>
      </c>
      <c r="S247" t="str">
        <f t="shared" si="31"/>
        <v/>
      </c>
      <c r="T247" s="48" t="str">
        <f t="shared" si="24"/>
        <v/>
      </c>
      <c r="AT247" s="4"/>
      <c r="AX247" s="92"/>
      <c r="BD247" s="92"/>
      <c r="BG247" s="4"/>
      <c r="BK247" s="92"/>
      <c r="BQ247" s="92"/>
      <c r="BT247" s="4"/>
    </row>
    <row r="248" spans="9:72" x14ac:dyDescent="0.2">
      <c r="I248" s="43">
        <v>54203</v>
      </c>
      <c r="J248" s="4">
        <f t="shared" si="28"/>
        <v>54203</v>
      </c>
      <c r="K248" s="42" t="s">
        <v>30</v>
      </c>
      <c r="M248" s="51">
        <f t="shared" si="26"/>
        <v>45901</v>
      </c>
      <c r="N248" s="49">
        <f t="shared" si="27"/>
        <v>45901</v>
      </c>
      <c r="O248" s="48"/>
      <c r="P248" t="e">
        <f t="shared" si="29"/>
        <v>#N/A</v>
      </c>
      <c r="Q248" t="b">
        <f t="shared" si="30"/>
        <v>1</v>
      </c>
      <c r="R248" s="48" t="str">
        <f t="shared" si="25"/>
        <v/>
      </c>
      <c r="S248" t="str">
        <f t="shared" si="31"/>
        <v/>
      </c>
      <c r="T248" s="48" t="str">
        <f t="shared" si="24"/>
        <v/>
      </c>
      <c r="AT248" s="4"/>
      <c r="AX248" s="92"/>
      <c r="BD248" s="92"/>
      <c r="BG248" s="4"/>
      <c r="BK248" s="92"/>
      <c r="BQ248" s="92"/>
      <c r="BT248" s="4"/>
    </row>
    <row r="249" spans="9:72" x14ac:dyDescent="0.2">
      <c r="I249" s="41">
        <v>54531</v>
      </c>
      <c r="J249" s="4">
        <f t="shared" si="28"/>
        <v>54531</v>
      </c>
      <c r="K249" s="42" t="s">
        <v>27</v>
      </c>
      <c r="M249" s="51">
        <f t="shared" si="26"/>
        <v>45902</v>
      </c>
      <c r="N249" s="49">
        <f t="shared" si="27"/>
        <v>45902</v>
      </c>
      <c r="O249" s="48"/>
      <c r="P249" t="e">
        <f t="shared" si="29"/>
        <v>#N/A</v>
      </c>
      <c r="Q249" t="b">
        <f t="shared" si="30"/>
        <v>1</v>
      </c>
      <c r="R249" s="48" t="str">
        <f t="shared" si="25"/>
        <v/>
      </c>
      <c r="S249" t="str">
        <f t="shared" si="31"/>
        <v/>
      </c>
      <c r="T249" s="48" t="str">
        <f t="shared" si="24"/>
        <v/>
      </c>
      <c r="AT249" s="4"/>
      <c r="AX249" s="92"/>
      <c r="BD249" s="92"/>
      <c r="BG249" s="4"/>
      <c r="BK249" s="92"/>
      <c r="BQ249" s="92"/>
      <c r="BT249" s="4"/>
    </row>
    <row r="250" spans="9:72" x14ac:dyDescent="0.2">
      <c r="I250" s="41">
        <v>54532</v>
      </c>
      <c r="J250" s="4">
        <f t="shared" si="28"/>
        <v>54532</v>
      </c>
      <c r="K250" s="42" t="s">
        <v>28</v>
      </c>
      <c r="M250" s="51">
        <f t="shared" si="26"/>
        <v>45903</v>
      </c>
      <c r="N250" s="49">
        <f t="shared" si="27"/>
        <v>45903</v>
      </c>
      <c r="O250" s="48"/>
      <c r="P250" t="e">
        <f t="shared" si="29"/>
        <v>#N/A</v>
      </c>
      <c r="Q250" t="b">
        <f t="shared" si="30"/>
        <v>1</v>
      </c>
      <c r="R250" s="48" t="str">
        <f t="shared" si="25"/>
        <v/>
      </c>
      <c r="S250" t="str">
        <f t="shared" si="31"/>
        <v/>
      </c>
      <c r="T250" s="48" t="str">
        <f t="shared" si="24"/>
        <v/>
      </c>
      <c r="AT250" s="4"/>
      <c r="AX250" s="92"/>
      <c r="BD250" s="92"/>
      <c r="BG250" s="4"/>
      <c r="BK250" s="92"/>
      <c r="BQ250" s="92"/>
      <c r="BT250" s="4"/>
    </row>
    <row r="251" spans="9:72" x14ac:dyDescent="0.2">
      <c r="I251" s="43">
        <v>54570</v>
      </c>
      <c r="J251" s="4">
        <f t="shared" si="28"/>
        <v>54570</v>
      </c>
      <c r="K251" s="42" t="s">
        <v>31</v>
      </c>
      <c r="M251" s="51">
        <f t="shared" si="26"/>
        <v>45904</v>
      </c>
      <c r="N251" s="49">
        <f t="shared" si="27"/>
        <v>45904</v>
      </c>
      <c r="O251" s="48"/>
      <c r="P251" t="e">
        <f t="shared" si="29"/>
        <v>#N/A</v>
      </c>
      <c r="Q251" t="b">
        <f t="shared" si="30"/>
        <v>1</v>
      </c>
      <c r="R251" s="48" t="str">
        <f t="shared" si="25"/>
        <v/>
      </c>
      <c r="S251" t="str">
        <f t="shared" si="31"/>
        <v/>
      </c>
      <c r="T251" s="48" t="str">
        <f t="shared" si="24"/>
        <v/>
      </c>
      <c r="AT251" s="4"/>
      <c r="AX251" s="92"/>
      <c r="BD251" s="92"/>
      <c r="BG251" s="4"/>
      <c r="BK251" s="92"/>
      <c r="BQ251" s="92"/>
      <c r="BT251" s="4"/>
    </row>
    <row r="252" spans="9:72" x14ac:dyDescent="0.2">
      <c r="I252" s="43">
        <v>54580</v>
      </c>
      <c r="J252" s="4">
        <f t="shared" si="28"/>
        <v>54580</v>
      </c>
      <c r="K252" s="42" t="s">
        <v>29</v>
      </c>
      <c r="M252" s="51">
        <f t="shared" si="26"/>
        <v>45905</v>
      </c>
      <c r="N252" s="49">
        <f t="shared" si="27"/>
        <v>45905</v>
      </c>
      <c r="O252" s="48"/>
      <c r="P252" t="e">
        <f t="shared" si="29"/>
        <v>#N/A</v>
      </c>
      <c r="Q252" t="b">
        <f t="shared" si="30"/>
        <v>1</v>
      </c>
      <c r="R252" s="48" t="str">
        <f t="shared" si="25"/>
        <v/>
      </c>
      <c r="S252" t="str">
        <f t="shared" si="31"/>
        <v/>
      </c>
      <c r="T252" s="48" t="str">
        <f t="shared" si="24"/>
        <v/>
      </c>
      <c r="AT252" s="4"/>
      <c r="AX252" s="92"/>
      <c r="BD252" s="92"/>
      <c r="BG252" s="4"/>
      <c r="BK252" s="92"/>
      <c r="BQ252" s="92"/>
      <c r="BT252" s="4"/>
    </row>
    <row r="253" spans="9:72" x14ac:dyDescent="0.2">
      <c r="I253" s="43">
        <v>54581</v>
      </c>
      <c r="J253" s="4">
        <f t="shared" si="28"/>
        <v>54581</v>
      </c>
      <c r="K253" s="42" t="s">
        <v>30</v>
      </c>
      <c r="M253" s="51">
        <f t="shared" si="26"/>
        <v>45906</v>
      </c>
      <c r="N253" s="49">
        <f t="shared" si="27"/>
        <v>45906</v>
      </c>
      <c r="O253" s="48"/>
      <c r="P253" t="e">
        <f t="shared" si="29"/>
        <v>#N/A</v>
      </c>
      <c r="Q253" t="b">
        <f t="shared" si="30"/>
        <v>1</v>
      </c>
      <c r="R253" s="48" t="str">
        <f t="shared" si="25"/>
        <v/>
      </c>
      <c r="S253" t="str">
        <f t="shared" si="31"/>
        <v/>
      </c>
      <c r="T253" s="48" t="str">
        <f t="shared" si="24"/>
        <v/>
      </c>
      <c r="AT253" s="4"/>
      <c r="AX253" s="92"/>
      <c r="BD253" s="92"/>
      <c r="BG253" s="4"/>
      <c r="BK253" s="92"/>
      <c r="BQ253" s="92"/>
      <c r="BT253" s="4"/>
    </row>
    <row r="254" spans="9:72" x14ac:dyDescent="0.2">
      <c r="I254" s="41">
        <v>54888</v>
      </c>
      <c r="J254" s="4">
        <f t="shared" si="28"/>
        <v>54888</v>
      </c>
      <c r="K254" s="42" t="s">
        <v>27</v>
      </c>
      <c r="M254" s="51">
        <f t="shared" si="26"/>
        <v>45907</v>
      </c>
      <c r="N254" s="49">
        <f t="shared" si="27"/>
        <v>45907</v>
      </c>
      <c r="O254" s="48"/>
      <c r="P254" t="e">
        <f t="shared" si="29"/>
        <v>#N/A</v>
      </c>
      <c r="Q254" t="b">
        <f t="shared" si="30"/>
        <v>1</v>
      </c>
      <c r="R254" s="48" t="str">
        <f t="shared" si="25"/>
        <v/>
      </c>
      <c r="S254" t="str">
        <f t="shared" si="31"/>
        <v/>
      </c>
      <c r="T254" s="48" t="str">
        <f t="shared" ref="T254:T317" si="32">CONCATENATE(O254,R254,S254)</f>
        <v/>
      </c>
      <c r="AT254" s="4"/>
      <c r="AX254" s="92"/>
      <c r="BD254" s="92"/>
      <c r="BG254" s="4"/>
      <c r="BK254" s="92"/>
      <c r="BQ254" s="92"/>
      <c r="BT254" s="4"/>
    </row>
    <row r="255" spans="9:72" x14ac:dyDescent="0.2">
      <c r="I255" s="41">
        <v>54889</v>
      </c>
      <c r="J255" s="4">
        <f t="shared" si="28"/>
        <v>54889</v>
      </c>
      <c r="K255" s="42" t="s">
        <v>28</v>
      </c>
      <c r="M255" s="51">
        <f t="shared" si="26"/>
        <v>45908</v>
      </c>
      <c r="N255" s="49">
        <f t="shared" si="27"/>
        <v>45908</v>
      </c>
      <c r="O255" s="48"/>
      <c r="P255" t="e">
        <f t="shared" si="29"/>
        <v>#N/A</v>
      </c>
      <c r="Q255" t="b">
        <f t="shared" si="30"/>
        <v>1</v>
      </c>
      <c r="R255" s="48" t="str">
        <f t="shared" ref="R255:R318" si="33">IF(S255="","",IF(O255="","", " + "))</f>
        <v/>
      </c>
      <c r="S255" t="str">
        <f t="shared" si="31"/>
        <v/>
      </c>
      <c r="T255" s="48" t="str">
        <f t="shared" si="32"/>
        <v/>
      </c>
      <c r="AT255" s="4"/>
      <c r="AX255" s="92"/>
      <c r="BD255" s="92"/>
      <c r="BG255" s="4"/>
      <c r="BK255" s="92"/>
      <c r="BQ255" s="92"/>
      <c r="BT255" s="4"/>
    </row>
    <row r="256" spans="9:72" x14ac:dyDescent="0.2">
      <c r="I256" s="43">
        <v>54927</v>
      </c>
      <c r="J256" s="4">
        <f t="shared" si="28"/>
        <v>54927</v>
      </c>
      <c r="K256" s="42" t="s">
        <v>31</v>
      </c>
      <c r="M256" s="51">
        <f t="shared" si="26"/>
        <v>45909</v>
      </c>
      <c r="N256" s="49">
        <f t="shared" si="27"/>
        <v>45909</v>
      </c>
      <c r="O256" s="48"/>
      <c r="P256" t="e">
        <f t="shared" si="29"/>
        <v>#N/A</v>
      </c>
      <c r="Q256" t="b">
        <f t="shared" si="30"/>
        <v>1</v>
      </c>
      <c r="R256" s="48" t="str">
        <f t="shared" si="33"/>
        <v/>
      </c>
      <c r="S256" t="str">
        <f t="shared" si="31"/>
        <v/>
      </c>
      <c r="T256" s="48" t="str">
        <f t="shared" si="32"/>
        <v/>
      </c>
      <c r="AT256" s="4"/>
      <c r="AX256" s="92"/>
      <c r="BD256" s="92"/>
      <c r="BG256" s="4"/>
      <c r="BK256" s="92"/>
      <c r="BQ256" s="92"/>
      <c r="BT256" s="4"/>
    </row>
    <row r="257" spans="9:72" x14ac:dyDescent="0.2">
      <c r="I257" s="43">
        <v>54937</v>
      </c>
      <c r="J257" s="4">
        <f t="shared" si="28"/>
        <v>54937</v>
      </c>
      <c r="K257" s="42" t="s">
        <v>29</v>
      </c>
      <c r="M257" s="51">
        <f t="shared" si="26"/>
        <v>45910</v>
      </c>
      <c r="N257" s="49">
        <f t="shared" si="27"/>
        <v>45910</v>
      </c>
      <c r="O257" s="48"/>
      <c r="P257" t="e">
        <f t="shared" si="29"/>
        <v>#N/A</v>
      </c>
      <c r="Q257" t="b">
        <f t="shared" si="30"/>
        <v>1</v>
      </c>
      <c r="R257" s="48" t="str">
        <f t="shared" si="33"/>
        <v/>
      </c>
      <c r="S257" t="str">
        <f t="shared" si="31"/>
        <v/>
      </c>
      <c r="T257" s="48" t="str">
        <f t="shared" si="32"/>
        <v/>
      </c>
      <c r="AT257" s="4"/>
      <c r="AX257" s="92"/>
      <c r="BD257" s="92"/>
      <c r="BG257" s="4"/>
      <c r="BK257" s="92"/>
      <c r="BQ257" s="92"/>
      <c r="BT257" s="4"/>
    </row>
    <row r="258" spans="9:72" x14ac:dyDescent="0.2">
      <c r="I258" s="43">
        <v>54938</v>
      </c>
      <c r="J258" s="4">
        <f t="shared" si="28"/>
        <v>54938</v>
      </c>
      <c r="K258" s="42" t="s">
        <v>30</v>
      </c>
      <c r="M258" s="51">
        <f t="shared" ref="M258:M313" si="34">M257+1</f>
        <v>45911</v>
      </c>
      <c r="N258" s="49">
        <f t="shared" si="27"/>
        <v>45911</v>
      </c>
      <c r="O258" s="48"/>
      <c r="P258" t="e">
        <f t="shared" si="29"/>
        <v>#N/A</v>
      </c>
      <c r="Q258" t="b">
        <f t="shared" si="30"/>
        <v>1</v>
      </c>
      <c r="R258" s="48" t="str">
        <f t="shared" si="33"/>
        <v/>
      </c>
      <c r="S258" t="str">
        <f t="shared" si="31"/>
        <v/>
      </c>
      <c r="T258" s="48" t="str">
        <f t="shared" si="32"/>
        <v/>
      </c>
      <c r="AT258" s="4"/>
      <c r="AX258" s="92"/>
      <c r="BD258" s="92"/>
      <c r="BG258" s="4"/>
      <c r="BK258" s="92"/>
      <c r="BQ258" s="92"/>
      <c r="BT258" s="4"/>
    </row>
    <row r="259" spans="9:72" x14ac:dyDescent="0.2">
      <c r="I259" s="41">
        <v>55245</v>
      </c>
      <c r="J259" s="4">
        <f t="shared" si="28"/>
        <v>55245</v>
      </c>
      <c r="K259" s="42" t="s">
        <v>27</v>
      </c>
      <c r="M259" s="51">
        <f t="shared" si="34"/>
        <v>45912</v>
      </c>
      <c r="N259" s="49">
        <f t="shared" si="27"/>
        <v>45912</v>
      </c>
      <c r="O259" s="48"/>
      <c r="P259" t="e">
        <f t="shared" si="29"/>
        <v>#N/A</v>
      </c>
      <c r="Q259" t="b">
        <f t="shared" si="30"/>
        <v>1</v>
      </c>
      <c r="R259" s="48" t="str">
        <f t="shared" si="33"/>
        <v/>
      </c>
      <c r="S259" t="str">
        <f t="shared" si="31"/>
        <v/>
      </c>
      <c r="T259" s="48" t="str">
        <f t="shared" si="32"/>
        <v/>
      </c>
      <c r="AT259" s="4"/>
      <c r="AX259" s="92"/>
      <c r="BD259" s="92"/>
      <c r="BG259" s="4"/>
      <c r="BK259" s="92"/>
      <c r="BQ259" s="92"/>
      <c r="BT259" s="4"/>
    </row>
    <row r="260" spans="9:72" x14ac:dyDescent="0.2">
      <c r="I260" s="41">
        <v>55246</v>
      </c>
      <c r="J260" s="4">
        <f t="shared" si="28"/>
        <v>55246</v>
      </c>
      <c r="K260" s="42" t="s">
        <v>28</v>
      </c>
      <c r="M260" s="51">
        <f t="shared" si="34"/>
        <v>45913</v>
      </c>
      <c r="N260" s="49">
        <f t="shared" ref="N260:N323" si="35">M260</f>
        <v>45913</v>
      </c>
      <c r="O260" s="48"/>
      <c r="P260" t="e">
        <f t="shared" si="29"/>
        <v>#N/A</v>
      </c>
      <c r="Q260" t="b">
        <f t="shared" si="30"/>
        <v>1</v>
      </c>
      <c r="R260" s="48" t="str">
        <f t="shared" si="33"/>
        <v/>
      </c>
      <c r="S260" t="str">
        <f t="shared" si="31"/>
        <v/>
      </c>
      <c r="T260" s="48" t="str">
        <f t="shared" si="32"/>
        <v/>
      </c>
      <c r="AT260" s="4"/>
      <c r="AX260" s="92"/>
      <c r="BD260" s="92"/>
      <c r="BG260" s="4"/>
      <c r="BK260" s="92"/>
      <c r="BQ260" s="92"/>
      <c r="BT260" s="4"/>
    </row>
    <row r="261" spans="9:72" x14ac:dyDescent="0.2">
      <c r="I261" s="43">
        <v>55284</v>
      </c>
      <c r="J261" s="4">
        <f t="shared" ref="J261:J324" si="36">I261</f>
        <v>55284</v>
      </c>
      <c r="K261" s="42" t="s">
        <v>31</v>
      </c>
      <c r="M261" s="51">
        <f t="shared" si="34"/>
        <v>45914</v>
      </c>
      <c r="N261" s="49">
        <f t="shared" si="35"/>
        <v>45914</v>
      </c>
      <c r="O261" s="48"/>
      <c r="P261" t="e">
        <f t="shared" ref="P261:P324" si="37">VLOOKUP(N261,$J$4:$K$509,2,FALSE)</f>
        <v>#N/A</v>
      </c>
      <c r="Q261" t="b">
        <f t="shared" ref="Q261:Q324" si="38">ISNA(P261)</f>
        <v>1</v>
      </c>
      <c r="R261" s="48" t="str">
        <f t="shared" si="33"/>
        <v/>
      </c>
      <c r="S261" t="str">
        <f t="shared" ref="S261:S324" si="39">IF(Q261=TRUE,"",P261)</f>
        <v/>
      </c>
      <c r="T261" s="48" t="str">
        <f t="shared" si="32"/>
        <v/>
      </c>
      <c r="AT261" s="4"/>
      <c r="AX261" s="92"/>
      <c r="BD261" s="92"/>
      <c r="BG261" s="4"/>
      <c r="BK261" s="92"/>
      <c r="BQ261" s="92"/>
      <c r="BT261" s="4"/>
    </row>
    <row r="262" spans="9:72" x14ac:dyDescent="0.2">
      <c r="I262" s="43">
        <v>55294</v>
      </c>
      <c r="J262" s="4">
        <f t="shared" si="36"/>
        <v>55294</v>
      </c>
      <c r="K262" s="42" t="s">
        <v>29</v>
      </c>
      <c r="M262" s="51">
        <f t="shared" si="34"/>
        <v>45915</v>
      </c>
      <c r="N262" s="49">
        <f t="shared" si="35"/>
        <v>45915</v>
      </c>
      <c r="O262" s="48"/>
      <c r="P262" t="e">
        <f t="shared" si="37"/>
        <v>#N/A</v>
      </c>
      <c r="Q262" t="b">
        <f t="shared" si="38"/>
        <v>1</v>
      </c>
      <c r="R262" s="48" t="str">
        <f t="shared" si="33"/>
        <v/>
      </c>
      <c r="S262" t="str">
        <f t="shared" si="39"/>
        <v/>
      </c>
      <c r="T262" s="48" t="str">
        <f t="shared" si="32"/>
        <v/>
      </c>
      <c r="AT262" s="4"/>
      <c r="AX262" s="92"/>
      <c r="BD262" s="92"/>
      <c r="BG262" s="4"/>
      <c r="BK262" s="92"/>
      <c r="BQ262" s="92"/>
      <c r="BT262" s="4"/>
    </row>
    <row r="263" spans="9:72" x14ac:dyDescent="0.2">
      <c r="I263" s="43">
        <v>55295</v>
      </c>
      <c r="J263" s="4">
        <f t="shared" si="36"/>
        <v>55295</v>
      </c>
      <c r="K263" s="42" t="s">
        <v>30</v>
      </c>
      <c r="M263" s="51">
        <f t="shared" si="34"/>
        <v>45916</v>
      </c>
      <c r="N263" s="49">
        <f t="shared" si="35"/>
        <v>45916</v>
      </c>
      <c r="O263" s="48"/>
      <c r="P263" t="e">
        <f t="shared" si="37"/>
        <v>#N/A</v>
      </c>
      <c r="Q263" t="b">
        <f t="shared" si="38"/>
        <v>1</v>
      </c>
      <c r="R263" s="48" t="str">
        <f t="shared" si="33"/>
        <v/>
      </c>
      <c r="S263" t="str">
        <f t="shared" si="39"/>
        <v/>
      </c>
      <c r="T263" s="48" t="str">
        <f t="shared" si="32"/>
        <v/>
      </c>
      <c r="AT263" s="4"/>
      <c r="AX263" s="92"/>
      <c r="BD263" s="92"/>
      <c r="BG263" s="4"/>
      <c r="BK263" s="92"/>
      <c r="BQ263" s="92"/>
      <c r="BT263" s="4"/>
    </row>
    <row r="264" spans="9:72" x14ac:dyDescent="0.2">
      <c r="I264" s="41">
        <v>55630</v>
      </c>
      <c r="J264" s="4">
        <f t="shared" si="36"/>
        <v>55630</v>
      </c>
      <c r="K264" s="42" t="s">
        <v>27</v>
      </c>
      <c r="M264" s="51">
        <f t="shared" si="34"/>
        <v>45917</v>
      </c>
      <c r="N264" s="49">
        <f t="shared" si="35"/>
        <v>45917</v>
      </c>
      <c r="O264" s="48"/>
      <c r="P264" t="e">
        <f t="shared" si="37"/>
        <v>#N/A</v>
      </c>
      <c r="Q264" t="b">
        <f t="shared" si="38"/>
        <v>1</v>
      </c>
      <c r="R264" s="48" t="str">
        <f t="shared" si="33"/>
        <v/>
      </c>
      <c r="S264" t="str">
        <f t="shared" si="39"/>
        <v/>
      </c>
      <c r="T264" s="48" t="str">
        <f t="shared" si="32"/>
        <v/>
      </c>
      <c r="AT264" s="4"/>
      <c r="AX264" s="92"/>
      <c r="BD264" s="92"/>
      <c r="BG264" s="4"/>
      <c r="BK264" s="92"/>
      <c r="BQ264" s="92"/>
      <c r="BT264" s="4"/>
    </row>
    <row r="265" spans="9:72" x14ac:dyDescent="0.2">
      <c r="I265" s="41">
        <v>55631</v>
      </c>
      <c r="J265" s="4">
        <f t="shared" si="36"/>
        <v>55631</v>
      </c>
      <c r="K265" s="42" t="s">
        <v>28</v>
      </c>
      <c r="M265" s="51">
        <f t="shared" si="34"/>
        <v>45918</v>
      </c>
      <c r="N265" s="49">
        <f t="shared" si="35"/>
        <v>45918</v>
      </c>
      <c r="O265" s="48"/>
      <c r="P265" t="e">
        <f t="shared" si="37"/>
        <v>#N/A</v>
      </c>
      <c r="Q265" t="b">
        <f t="shared" si="38"/>
        <v>1</v>
      </c>
      <c r="R265" s="48" t="str">
        <f t="shared" si="33"/>
        <v/>
      </c>
      <c r="S265" t="str">
        <f t="shared" si="39"/>
        <v/>
      </c>
      <c r="T265" s="48" t="str">
        <f t="shared" si="32"/>
        <v/>
      </c>
      <c r="AT265" s="4"/>
      <c r="AX265" s="92"/>
      <c r="BD265" s="92"/>
      <c r="BG265" s="4"/>
      <c r="BK265" s="92"/>
      <c r="BQ265" s="92"/>
      <c r="BT265" s="4"/>
    </row>
    <row r="266" spans="9:72" x14ac:dyDescent="0.2">
      <c r="I266" s="43">
        <v>55669</v>
      </c>
      <c r="J266" s="4">
        <f t="shared" si="36"/>
        <v>55669</v>
      </c>
      <c r="K266" s="42" t="s">
        <v>31</v>
      </c>
      <c r="M266" s="51">
        <f t="shared" si="34"/>
        <v>45919</v>
      </c>
      <c r="N266" s="49">
        <f t="shared" si="35"/>
        <v>45919</v>
      </c>
      <c r="O266" s="48"/>
      <c r="P266" t="e">
        <f t="shared" si="37"/>
        <v>#N/A</v>
      </c>
      <c r="Q266" t="b">
        <f t="shared" si="38"/>
        <v>1</v>
      </c>
      <c r="R266" s="48" t="str">
        <f t="shared" si="33"/>
        <v/>
      </c>
      <c r="S266" t="str">
        <f t="shared" si="39"/>
        <v/>
      </c>
      <c r="T266" s="48" t="str">
        <f t="shared" si="32"/>
        <v/>
      </c>
      <c r="AT266" s="4"/>
      <c r="AX266" s="92"/>
      <c r="BD266" s="92"/>
      <c r="BG266" s="4"/>
      <c r="BK266" s="92"/>
      <c r="BQ266" s="92"/>
      <c r="BT266" s="4"/>
    </row>
    <row r="267" spans="9:72" x14ac:dyDescent="0.2">
      <c r="I267" s="43">
        <v>55679</v>
      </c>
      <c r="J267" s="4">
        <f t="shared" si="36"/>
        <v>55679</v>
      </c>
      <c r="K267" s="42" t="s">
        <v>29</v>
      </c>
      <c r="M267" s="51">
        <f t="shared" si="34"/>
        <v>45920</v>
      </c>
      <c r="N267" s="49">
        <f t="shared" si="35"/>
        <v>45920</v>
      </c>
      <c r="O267" s="48"/>
      <c r="P267" t="e">
        <f t="shared" si="37"/>
        <v>#N/A</v>
      </c>
      <c r="Q267" t="b">
        <f t="shared" si="38"/>
        <v>1</v>
      </c>
      <c r="R267" s="48" t="str">
        <f t="shared" si="33"/>
        <v/>
      </c>
      <c r="S267" t="str">
        <f t="shared" si="39"/>
        <v/>
      </c>
      <c r="T267" s="48" t="str">
        <f t="shared" si="32"/>
        <v/>
      </c>
      <c r="AT267" s="4"/>
      <c r="AX267" s="92"/>
      <c r="BD267" s="92"/>
      <c r="BG267" s="4"/>
      <c r="BK267" s="92"/>
      <c r="BQ267" s="92"/>
      <c r="BT267" s="4"/>
    </row>
    <row r="268" spans="9:72" x14ac:dyDescent="0.2">
      <c r="I268" s="43">
        <v>55680</v>
      </c>
      <c r="J268" s="4">
        <f t="shared" si="36"/>
        <v>55680</v>
      </c>
      <c r="K268" s="42" t="s">
        <v>30</v>
      </c>
      <c r="M268" s="51">
        <f t="shared" si="34"/>
        <v>45921</v>
      </c>
      <c r="N268" s="49">
        <f t="shared" si="35"/>
        <v>45921</v>
      </c>
      <c r="O268" s="48"/>
      <c r="P268" t="e">
        <f t="shared" si="37"/>
        <v>#N/A</v>
      </c>
      <c r="Q268" t="b">
        <f t="shared" si="38"/>
        <v>1</v>
      </c>
      <c r="R268" s="48" t="str">
        <f t="shared" si="33"/>
        <v/>
      </c>
      <c r="S268" t="str">
        <f t="shared" si="39"/>
        <v/>
      </c>
      <c r="T268" s="48" t="str">
        <f t="shared" si="32"/>
        <v/>
      </c>
      <c r="AT268" s="4"/>
      <c r="AX268" s="92"/>
      <c r="BD268" s="92"/>
      <c r="BG268" s="4"/>
      <c r="BK268" s="92"/>
      <c r="BQ268" s="92"/>
      <c r="BT268" s="4"/>
    </row>
    <row r="269" spans="9:72" x14ac:dyDescent="0.2">
      <c r="I269" s="41">
        <v>55980</v>
      </c>
      <c r="J269" s="4">
        <f t="shared" si="36"/>
        <v>55980</v>
      </c>
      <c r="K269" s="42" t="s">
        <v>27</v>
      </c>
      <c r="M269" s="51">
        <f t="shared" si="34"/>
        <v>45922</v>
      </c>
      <c r="N269" s="49">
        <f t="shared" si="35"/>
        <v>45922</v>
      </c>
      <c r="O269" s="48"/>
      <c r="P269" t="e">
        <f t="shared" si="37"/>
        <v>#N/A</v>
      </c>
      <c r="Q269" t="b">
        <f t="shared" si="38"/>
        <v>1</v>
      </c>
      <c r="R269" s="48" t="str">
        <f t="shared" si="33"/>
        <v/>
      </c>
      <c r="S269" t="str">
        <f t="shared" si="39"/>
        <v/>
      </c>
      <c r="T269" s="48" t="str">
        <f t="shared" si="32"/>
        <v/>
      </c>
      <c r="AT269" s="4"/>
      <c r="AX269" s="92"/>
      <c r="BD269" s="92"/>
      <c r="BG269" s="4"/>
      <c r="BK269" s="92"/>
      <c r="BQ269" s="92"/>
      <c r="BT269" s="4"/>
    </row>
    <row r="270" spans="9:72" x14ac:dyDescent="0.2">
      <c r="I270" s="41">
        <v>55981</v>
      </c>
      <c r="J270" s="4">
        <f t="shared" si="36"/>
        <v>55981</v>
      </c>
      <c r="K270" s="42" t="s">
        <v>28</v>
      </c>
      <c r="M270" s="51">
        <f t="shared" si="34"/>
        <v>45923</v>
      </c>
      <c r="N270" s="49">
        <f t="shared" si="35"/>
        <v>45923</v>
      </c>
      <c r="O270" s="48"/>
      <c r="P270" t="e">
        <f t="shared" si="37"/>
        <v>#N/A</v>
      </c>
      <c r="Q270" t="b">
        <f t="shared" si="38"/>
        <v>1</v>
      </c>
      <c r="R270" s="48" t="str">
        <f t="shared" si="33"/>
        <v/>
      </c>
      <c r="S270" t="str">
        <f t="shared" si="39"/>
        <v/>
      </c>
      <c r="T270" s="48" t="str">
        <f t="shared" si="32"/>
        <v/>
      </c>
      <c r="AT270" s="4"/>
      <c r="AX270" s="92"/>
      <c r="BD270" s="92"/>
      <c r="BG270" s="4"/>
      <c r="BK270" s="92"/>
      <c r="BQ270" s="92"/>
      <c r="BT270" s="4"/>
    </row>
    <row r="271" spans="9:72" x14ac:dyDescent="0.2">
      <c r="I271" s="43">
        <v>56019</v>
      </c>
      <c r="J271" s="4">
        <f t="shared" si="36"/>
        <v>56019</v>
      </c>
      <c r="K271" s="42" t="s">
        <v>31</v>
      </c>
      <c r="M271" s="51">
        <f t="shared" si="34"/>
        <v>45924</v>
      </c>
      <c r="N271" s="49">
        <f t="shared" si="35"/>
        <v>45924</v>
      </c>
      <c r="O271" s="48"/>
      <c r="P271" t="e">
        <f t="shared" si="37"/>
        <v>#N/A</v>
      </c>
      <c r="Q271" t="b">
        <f t="shared" si="38"/>
        <v>1</v>
      </c>
      <c r="R271" s="48" t="str">
        <f t="shared" si="33"/>
        <v/>
      </c>
      <c r="S271" t="str">
        <f t="shared" si="39"/>
        <v/>
      </c>
      <c r="T271" s="48" t="str">
        <f t="shared" si="32"/>
        <v/>
      </c>
      <c r="AT271" s="4"/>
      <c r="AX271" s="92"/>
      <c r="BD271" s="92"/>
      <c r="BG271" s="4"/>
      <c r="BK271" s="92"/>
      <c r="BQ271" s="92"/>
      <c r="BT271" s="4"/>
    </row>
    <row r="272" spans="9:72" x14ac:dyDescent="0.2">
      <c r="I272" s="43">
        <v>56029</v>
      </c>
      <c r="J272" s="4">
        <f t="shared" si="36"/>
        <v>56029</v>
      </c>
      <c r="K272" s="42" t="s">
        <v>29</v>
      </c>
      <c r="M272" s="51">
        <f t="shared" si="34"/>
        <v>45925</v>
      </c>
      <c r="N272" s="49">
        <f t="shared" si="35"/>
        <v>45925</v>
      </c>
      <c r="O272" s="48"/>
      <c r="P272" t="e">
        <f t="shared" si="37"/>
        <v>#N/A</v>
      </c>
      <c r="Q272" t="b">
        <f t="shared" si="38"/>
        <v>1</v>
      </c>
      <c r="R272" s="48" t="str">
        <f t="shared" si="33"/>
        <v/>
      </c>
      <c r="S272" t="str">
        <f t="shared" si="39"/>
        <v/>
      </c>
      <c r="T272" s="48" t="str">
        <f t="shared" si="32"/>
        <v/>
      </c>
      <c r="AT272" s="4"/>
      <c r="AX272" s="92"/>
      <c r="BD272" s="92"/>
      <c r="BG272" s="4"/>
      <c r="BK272" s="92"/>
      <c r="BQ272" s="92"/>
      <c r="BT272" s="4"/>
    </row>
    <row r="273" spans="9:72" x14ac:dyDescent="0.2">
      <c r="I273" s="43">
        <v>56030</v>
      </c>
      <c r="J273" s="4">
        <f t="shared" si="36"/>
        <v>56030</v>
      </c>
      <c r="K273" s="42" t="s">
        <v>30</v>
      </c>
      <c r="M273" s="51">
        <f t="shared" si="34"/>
        <v>45926</v>
      </c>
      <c r="N273" s="49">
        <f t="shared" si="35"/>
        <v>45926</v>
      </c>
      <c r="O273" s="48"/>
      <c r="P273" t="e">
        <f t="shared" si="37"/>
        <v>#N/A</v>
      </c>
      <c r="Q273" t="b">
        <f t="shared" si="38"/>
        <v>1</v>
      </c>
      <c r="R273" s="48" t="str">
        <f t="shared" si="33"/>
        <v/>
      </c>
      <c r="S273" t="str">
        <f t="shared" si="39"/>
        <v/>
      </c>
      <c r="T273" s="48" t="str">
        <f t="shared" si="32"/>
        <v/>
      </c>
      <c r="AT273" s="4"/>
      <c r="AX273" s="92"/>
      <c r="BD273" s="92"/>
      <c r="BG273" s="4"/>
      <c r="BK273" s="92"/>
      <c r="BQ273" s="92"/>
      <c r="BT273" s="4"/>
    </row>
    <row r="274" spans="9:72" x14ac:dyDescent="0.2">
      <c r="I274" s="41">
        <v>56337</v>
      </c>
      <c r="J274" s="4">
        <f t="shared" si="36"/>
        <v>56337</v>
      </c>
      <c r="K274" s="42" t="s">
        <v>27</v>
      </c>
      <c r="M274" s="51">
        <f t="shared" si="34"/>
        <v>45927</v>
      </c>
      <c r="N274" s="49">
        <f t="shared" si="35"/>
        <v>45927</v>
      </c>
      <c r="O274" s="48"/>
      <c r="P274" t="e">
        <f t="shared" si="37"/>
        <v>#N/A</v>
      </c>
      <c r="Q274" t="b">
        <f t="shared" si="38"/>
        <v>1</v>
      </c>
      <c r="R274" s="48" t="str">
        <f t="shared" si="33"/>
        <v/>
      </c>
      <c r="S274" t="str">
        <f t="shared" si="39"/>
        <v/>
      </c>
      <c r="T274" s="48" t="str">
        <f t="shared" si="32"/>
        <v/>
      </c>
      <c r="AT274" s="4"/>
      <c r="AX274" s="92"/>
      <c r="BD274" s="92"/>
      <c r="BG274" s="4"/>
      <c r="BK274" s="92"/>
      <c r="BQ274" s="92"/>
      <c r="BT274" s="4"/>
    </row>
    <row r="275" spans="9:72" x14ac:dyDescent="0.2">
      <c r="I275" s="41">
        <v>56338</v>
      </c>
      <c r="J275" s="4">
        <f t="shared" si="36"/>
        <v>56338</v>
      </c>
      <c r="K275" s="42" t="s">
        <v>28</v>
      </c>
      <c r="M275" s="51">
        <f t="shared" si="34"/>
        <v>45928</v>
      </c>
      <c r="N275" s="49">
        <f t="shared" si="35"/>
        <v>45928</v>
      </c>
      <c r="O275" s="48"/>
      <c r="P275" t="e">
        <f t="shared" si="37"/>
        <v>#N/A</v>
      </c>
      <c r="Q275" t="b">
        <f t="shared" si="38"/>
        <v>1</v>
      </c>
      <c r="R275" s="48" t="str">
        <f t="shared" si="33"/>
        <v/>
      </c>
      <c r="S275" t="str">
        <f t="shared" si="39"/>
        <v/>
      </c>
      <c r="T275" s="48" t="str">
        <f t="shared" si="32"/>
        <v/>
      </c>
      <c r="AT275" s="4"/>
      <c r="AX275" s="92"/>
      <c r="BD275" s="92"/>
      <c r="BG275" s="4"/>
      <c r="BK275" s="92"/>
      <c r="BQ275" s="92"/>
      <c r="BT275" s="4"/>
    </row>
    <row r="276" spans="9:72" x14ac:dyDescent="0.2">
      <c r="I276" s="43">
        <v>56376</v>
      </c>
      <c r="J276" s="4">
        <f t="shared" si="36"/>
        <v>56376</v>
      </c>
      <c r="K276" s="42" t="s">
        <v>31</v>
      </c>
      <c r="M276" s="51">
        <f t="shared" si="34"/>
        <v>45929</v>
      </c>
      <c r="N276" s="49">
        <f t="shared" si="35"/>
        <v>45929</v>
      </c>
      <c r="O276" s="48"/>
      <c r="P276" t="e">
        <f t="shared" si="37"/>
        <v>#N/A</v>
      </c>
      <c r="Q276" t="b">
        <f t="shared" si="38"/>
        <v>1</v>
      </c>
      <c r="R276" s="48" t="str">
        <f t="shared" si="33"/>
        <v/>
      </c>
      <c r="S276" t="str">
        <f t="shared" si="39"/>
        <v/>
      </c>
      <c r="T276" s="48" t="str">
        <f t="shared" si="32"/>
        <v/>
      </c>
      <c r="AT276" s="4"/>
      <c r="AX276" s="92"/>
      <c r="BD276" s="92"/>
      <c r="BG276" s="4"/>
      <c r="BK276" s="92"/>
      <c r="BQ276" s="92"/>
      <c r="BT276" s="4"/>
    </row>
    <row r="277" spans="9:72" x14ac:dyDescent="0.2">
      <c r="I277" s="43">
        <v>56386</v>
      </c>
      <c r="J277" s="4">
        <f t="shared" si="36"/>
        <v>56386</v>
      </c>
      <c r="K277" s="42" t="s">
        <v>29</v>
      </c>
      <c r="M277" s="51">
        <f t="shared" si="34"/>
        <v>45930</v>
      </c>
      <c r="N277" s="49">
        <f t="shared" si="35"/>
        <v>45930</v>
      </c>
      <c r="O277" s="48"/>
      <c r="P277" t="e">
        <f t="shared" si="37"/>
        <v>#N/A</v>
      </c>
      <c r="Q277" t="b">
        <f t="shared" si="38"/>
        <v>1</v>
      </c>
      <c r="R277" s="48" t="str">
        <f t="shared" si="33"/>
        <v/>
      </c>
      <c r="S277" t="str">
        <f t="shared" si="39"/>
        <v/>
      </c>
      <c r="T277" s="48" t="str">
        <f t="shared" si="32"/>
        <v/>
      </c>
      <c r="AT277" s="4"/>
      <c r="AX277" s="92"/>
      <c r="BD277" s="92"/>
      <c r="BG277" s="4"/>
      <c r="BK277" s="92"/>
      <c r="BQ277" s="92"/>
      <c r="BT277" s="4"/>
    </row>
    <row r="278" spans="9:72" x14ac:dyDescent="0.2">
      <c r="I278" s="43">
        <v>56387</v>
      </c>
      <c r="J278" s="4">
        <f t="shared" si="36"/>
        <v>56387</v>
      </c>
      <c r="K278" s="42" t="s">
        <v>30</v>
      </c>
      <c r="M278" s="51">
        <f t="shared" si="34"/>
        <v>45931</v>
      </c>
      <c r="N278" s="49">
        <f t="shared" si="35"/>
        <v>45931</v>
      </c>
      <c r="O278" s="48"/>
      <c r="P278" t="e">
        <f t="shared" si="37"/>
        <v>#N/A</v>
      </c>
      <c r="Q278" t="b">
        <f t="shared" si="38"/>
        <v>1</v>
      </c>
      <c r="R278" s="48" t="str">
        <f t="shared" si="33"/>
        <v/>
      </c>
      <c r="S278" t="str">
        <f t="shared" si="39"/>
        <v/>
      </c>
      <c r="T278" s="48" t="str">
        <f t="shared" si="32"/>
        <v/>
      </c>
      <c r="AT278" s="4"/>
      <c r="AX278" s="92"/>
      <c r="BD278" s="92"/>
      <c r="BG278" s="4"/>
      <c r="BK278" s="92"/>
      <c r="BQ278" s="92"/>
      <c r="BT278" s="4"/>
    </row>
    <row r="279" spans="9:72" x14ac:dyDescent="0.2">
      <c r="I279" s="41">
        <v>56722</v>
      </c>
      <c r="J279" s="4">
        <f t="shared" si="36"/>
        <v>56722</v>
      </c>
      <c r="K279" s="42" t="s">
        <v>27</v>
      </c>
      <c r="M279" s="51">
        <f t="shared" si="34"/>
        <v>45932</v>
      </c>
      <c r="N279" s="49">
        <f t="shared" si="35"/>
        <v>45932</v>
      </c>
      <c r="O279" s="48"/>
      <c r="P279" t="e">
        <f t="shared" si="37"/>
        <v>#N/A</v>
      </c>
      <c r="Q279" t="b">
        <f t="shared" si="38"/>
        <v>1</v>
      </c>
      <c r="R279" s="48" t="str">
        <f t="shared" si="33"/>
        <v/>
      </c>
      <c r="S279" t="str">
        <f t="shared" si="39"/>
        <v/>
      </c>
      <c r="T279" s="48" t="str">
        <f t="shared" si="32"/>
        <v/>
      </c>
      <c r="AT279" s="4"/>
      <c r="AX279" s="92"/>
      <c r="BD279" s="92"/>
      <c r="BG279" s="4"/>
      <c r="BK279" s="92"/>
      <c r="BQ279" s="92"/>
      <c r="BT279" s="4"/>
    </row>
    <row r="280" spans="9:72" x14ac:dyDescent="0.2">
      <c r="I280" s="41">
        <v>56723</v>
      </c>
      <c r="J280" s="4">
        <f t="shared" si="36"/>
        <v>56723</v>
      </c>
      <c r="K280" s="42" t="s">
        <v>28</v>
      </c>
      <c r="M280" s="51">
        <f t="shared" si="34"/>
        <v>45933</v>
      </c>
      <c r="N280" s="49">
        <f t="shared" si="35"/>
        <v>45933</v>
      </c>
      <c r="O280" s="48"/>
      <c r="P280" t="e">
        <f t="shared" si="37"/>
        <v>#N/A</v>
      </c>
      <c r="Q280" t="b">
        <f t="shared" si="38"/>
        <v>1</v>
      </c>
      <c r="R280" s="48" t="str">
        <f t="shared" si="33"/>
        <v/>
      </c>
      <c r="S280" t="str">
        <f t="shared" si="39"/>
        <v/>
      </c>
      <c r="T280" s="48" t="str">
        <f t="shared" si="32"/>
        <v/>
      </c>
      <c r="AT280" s="4"/>
      <c r="AX280" s="92"/>
      <c r="BD280" s="92"/>
      <c r="BG280" s="4"/>
      <c r="BK280" s="92"/>
      <c r="BQ280" s="92"/>
      <c r="BT280" s="4"/>
    </row>
    <row r="281" spans="9:72" x14ac:dyDescent="0.2">
      <c r="I281" s="43">
        <v>56761</v>
      </c>
      <c r="J281" s="4">
        <f t="shared" si="36"/>
        <v>56761</v>
      </c>
      <c r="K281" s="42" t="s">
        <v>31</v>
      </c>
      <c r="M281" s="51">
        <f t="shared" si="34"/>
        <v>45934</v>
      </c>
      <c r="N281" s="49">
        <f t="shared" si="35"/>
        <v>45934</v>
      </c>
      <c r="O281" s="48"/>
      <c r="P281" t="e">
        <f t="shared" si="37"/>
        <v>#N/A</v>
      </c>
      <c r="Q281" t="b">
        <f t="shared" si="38"/>
        <v>1</v>
      </c>
      <c r="R281" s="48" t="str">
        <f t="shared" si="33"/>
        <v/>
      </c>
      <c r="S281" t="str">
        <f t="shared" si="39"/>
        <v/>
      </c>
      <c r="T281" s="48" t="str">
        <f t="shared" si="32"/>
        <v/>
      </c>
      <c r="AT281" s="4"/>
      <c r="AX281" s="92"/>
      <c r="BD281" s="92"/>
      <c r="BG281" s="4"/>
      <c r="BK281" s="92"/>
      <c r="BQ281" s="92"/>
      <c r="BT281" s="4"/>
    </row>
    <row r="282" spans="9:72" x14ac:dyDescent="0.2">
      <c r="I282" s="43">
        <v>56771</v>
      </c>
      <c r="J282" s="4">
        <f t="shared" si="36"/>
        <v>56771</v>
      </c>
      <c r="K282" s="42" t="s">
        <v>29</v>
      </c>
      <c r="M282" s="51">
        <f t="shared" si="34"/>
        <v>45935</v>
      </c>
      <c r="N282" s="49">
        <f t="shared" si="35"/>
        <v>45935</v>
      </c>
      <c r="O282" s="48"/>
      <c r="P282" t="e">
        <f t="shared" si="37"/>
        <v>#N/A</v>
      </c>
      <c r="Q282" t="b">
        <f t="shared" si="38"/>
        <v>1</v>
      </c>
      <c r="R282" s="48" t="str">
        <f t="shared" si="33"/>
        <v/>
      </c>
      <c r="S282" t="str">
        <f t="shared" si="39"/>
        <v/>
      </c>
      <c r="T282" s="48" t="str">
        <f t="shared" si="32"/>
        <v/>
      </c>
      <c r="AT282" s="4"/>
      <c r="AX282" s="92"/>
      <c r="BD282" s="92"/>
      <c r="BG282" s="4"/>
      <c r="BK282" s="92"/>
      <c r="BQ282" s="92"/>
      <c r="BT282" s="4"/>
    </row>
    <row r="283" spans="9:72" x14ac:dyDescent="0.2">
      <c r="I283" s="43">
        <v>56772</v>
      </c>
      <c r="J283" s="4">
        <f t="shared" si="36"/>
        <v>56772</v>
      </c>
      <c r="K283" s="42" t="s">
        <v>30</v>
      </c>
      <c r="M283" s="51">
        <f t="shared" si="34"/>
        <v>45936</v>
      </c>
      <c r="N283" s="49">
        <f t="shared" si="35"/>
        <v>45936</v>
      </c>
      <c r="O283" s="48"/>
      <c r="P283" t="e">
        <f t="shared" si="37"/>
        <v>#N/A</v>
      </c>
      <c r="Q283" t="b">
        <f t="shared" si="38"/>
        <v>1</v>
      </c>
      <c r="R283" s="48" t="str">
        <f t="shared" si="33"/>
        <v/>
      </c>
      <c r="S283" t="str">
        <f t="shared" si="39"/>
        <v/>
      </c>
      <c r="T283" s="48" t="str">
        <f t="shared" si="32"/>
        <v/>
      </c>
      <c r="AT283" s="4"/>
      <c r="AX283" s="92"/>
      <c r="BD283" s="92"/>
      <c r="BG283" s="4"/>
      <c r="BK283" s="92"/>
      <c r="BQ283" s="92"/>
      <c r="BT283" s="4"/>
    </row>
    <row r="284" spans="9:72" x14ac:dyDescent="0.2">
      <c r="I284" s="41">
        <v>57072</v>
      </c>
      <c r="J284" s="4">
        <f t="shared" si="36"/>
        <v>57072</v>
      </c>
      <c r="K284" s="42" t="s">
        <v>27</v>
      </c>
      <c r="M284" s="51">
        <f t="shared" si="34"/>
        <v>45937</v>
      </c>
      <c r="N284" s="49">
        <f t="shared" si="35"/>
        <v>45937</v>
      </c>
      <c r="O284" s="48"/>
      <c r="P284" t="e">
        <f t="shared" si="37"/>
        <v>#N/A</v>
      </c>
      <c r="Q284" t="b">
        <f t="shared" si="38"/>
        <v>1</v>
      </c>
      <c r="R284" s="48" t="str">
        <f t="shared" si="33"/>
        <v/>
      </c>
      <c r="S284" t="str">
        <f t="shared" si="39"/>
        <v/>
      </c>
      <c r="T284" s="48" t="str">
        <f t="shared" si="32"/>
        <v/>
      </c>
      <c r="AT284" s="4"/>
      <c r="AX284" s="92"/>
      <c r="BD284" s="92"/>
      <c r="BG284" s="4"/>
      <c r="BK284" s="92"/>
      <c r="BQ284" s="92"/>
      <c r="BT284" s="4"/>
    </row>
    <row r="285" spans="9:72" x14ac:dyDescent="0.2">
      <c r="I285" s="41">
        <v>57073</v>
      </c>
      <c r="J285" s="4">
        <f t="shared" si="36"/>
        <v>57073</v>
      </c>
      <c r="K285" s="42" t="s">
        <v>28</v>
      </c>
      <c r="M285" s="51">
        <f t="shared" si="34"/>
        <v>45938</v>
      </c>
      <c r="N285" s="49">
        <f t="shared" si="35"/>
        <v>45938</v>
      </c>
      <c r="O285" s="48"/>
      <c r="P285" t="e">
        <f t="shared" si="37"/>
        <v>#N/A</v>
      </c>
      <c r="Q285" t="b">
        <f t="shared" si="38"/>
        <v>1</v>
      </c>
      <c r="R285" s="48" t="str">
        <f t="shared" si="33"/>
        <v/>
      </c>
      <c r="S285" t="str">
        <f t="shared" si="39"/>
        <v/>
      </c>
      <c r="T285" s="48" t="str">
        <f t="shared" si="32"/>
        <v/>
      </c>
      <c r="AT285" s="4"/>
      <c r="AX285" s="92"/>
      <c r="BD285" s="92"/>
      <c r="BG285" s="4"/>
      <c r="BK285" s="92"/>
      <c r="BQ285" s="92"/>
      <c r="BT285" s="4"/>
    </row>
    <row r="286" spans="9:72" x14ac:dyDescent="0.2">
      <c r="I286" s="43">
        <v>57111</v>
      </c>
      <c r="J286" s="4">
        <f t="shared" si="36"/>
        <v>57111</v>
      </c>
      <c r="K286" s="42" t="s">
        <v>31</v>
      </c>
      <c r="M286" s="51">
        <f t="shared" si="34"/>
        <v>45939</v>
      </c>
      <c r="N286" s="49">
        <f t="shared" si="35"/>
        <v>45939</v>
      </c>
      <c r="O286" s="48"/>
      <c r="P286" t="e">
        <f t="shared" si="37"/>
        <v>#N/A</v>
      </c>
      <c r="Q286" t="b">
        <f t="shared" si="38"/>
        <v>1</v>
      </c>
      <c r="R286" s="48" t="str">
        <f t="shared" si="33"/>
        <v/>
      </c>
      <c r="S286" t="str">
        <f t="shared" si="39"/>
        <v/>
      </c>
      <c r="T286" s="48" t="str">
        <f t="shared" si="32"/>
        <v/>
      </c>
      <c r="AT286" s="4"/>
      <c r="AX286" s="92"/>
      <c r="BD286" s="92"/>
      <c r="BG286" s="4"/>
      <c r="BK286" s="92"/>
      <c r="BQ286" s="92"/>
      <c r="BT286" s="4"/>
    </row>
    <row r="287" spans="9:72" x14ac:dyDescent="0.2">
      <c r="I287" s="43">
        <v>57121</v>
      </c>
      <c r="J287" s="4">
        <f t="shared" si="36"/>
        <v>57121</v>
      </c>
      <c r="K287" s="42" t="s">
        <v>29</v>
      </c>
      <c r="M287" s="51">
        <f t="shared" si="34"/>
        <v>45940</v>
      </c>
      <c r="N287" s="49">
        <f t="shared" si="35"/>
        <v>45940</v>
      </c>
      <c r="O287" s="48"/>
      <c r="P287" t="e">
        <f t="shared" si="37"/>
        <v>#N/A</v>
      </c>
      <c r="Q287" t="b">
        <f t="shared" si="38"/>
        <v>1</v>
      </c>
      <c r="R287" s="48" t="str">
        <f t="shared" si="33"/>
        <v/>
      </c>
      <c r="S287" t="str">
        <f t="shared" si="39"/>
        <v/>
      </c>
      <c r="T287" s="48" t="str">
        <f t="shared" si="32"/>
        <v/>
      </c>
      <c r="AT287" s="4"/>
      <c r="AX287" s="92"/>
      <c r="BD287" s="92"/>
      <c r="BG287" s="4"/>
      <c r="BK287" s="92"/>
      <c r="BQ287" s="92"/>
      <c r="BT287" s="4"/>
    </row>
    <row r="288" spans="9:72" x14ac:dyDescent="0.2">
      <c r="I288" s="43">
        <v>57122</v>
      </c>
      <c r="J288" s="4">
        <f t="shared" si="36"/>
        <v>57122</v>
      </c>
      <c r="K288" s="42" t="s">
        <v>30</v>
      </c>
      <c r="M288" s="51">
        <f t="shared" si="34"/>
        <v>45941</v>
      </c>
      <c r="N288" s="49">
        <f t="shared" si="35"/>
        <v>45941</v>
      </c>
      <c r="O288" s="48"/>
      <c r="P288" t="e">
        <f t="shared" si="37"/>
        <v>#N/A</v>
      </c>
      <c r="Q288" t="b">
        <f t="shared" si="38"/>
        <v>1</v>
      </c>
      <c r="R288" s="48" t="str">
        <f t="shared" si="33"/>
        <v/>
      </c>
      <c r="S288" t="str">
        <f t="shared" si="39"/>
        <v/>
      </c>
      <c r="T288" s="48" t="str">
        <f t="shared" si="32"/>
        <v/>
      </c>
      <c r="AT288" s="4"/>
      <c r="AX288" s="92"/>
      <c r="BD288" s="92"/>
      <c r="BG288" s="4"/>
      <c r="BK288" s="92"/>
      <c r="BQ288" s="92"/>
      <c r="BT288" s="4"/>
    </row>
    <row r="289" spans="9:72" x14ac:dyDescent="0.2">
      <c r="I289" s="41">
        <v>57457</v>
      </c>
      <c r="J289" s="4">
        <f t="shared" si="36"/>
        <v>57457</v>
      </c>
      <c r="K289" s="42" t="s">
        <v>27</v>
      </c>
      <c r="M289" s="51">
        <f t="shared" si="34"/>
        <v>45942</v>
      </c>
      <c r="N289" s="49">
        <f t="shared" si="35"/>
        <v>45942</v>
      </c>
      <c r="O289" s="48"/>
      <c r="P289" t="e">
        <f t="shared" si="37"/>
        <v>#N/A</v>
      </c>
      <c r="Q289" t="b">
        <f t="shared" si="38"/>
        <v>1</v>
      </c>
      <c r="R289" s="48" t="str">
        <f t="shared" si="33"/>
        <v/>
      </c>
      <c r="S289" t="str">
        <f t="shared" si="39"/>
        <v/>
      </c>
      <c r="T289" s="48" t="str">
        <f t="shared" si="32"/>
        <v/>
      </c>
      <c r="AT289" s="4"/>
      <c r="AX289" s="92"/>
      <c r="BD289" s="92"/>
      <c r="BG289" s="4"/>
      <c r="BK289" s="92"/>
      <c r="BQ289" s="92"/>
      <c r="BT289" s="4"/>
    </row>
    <row r="290" spans="9:72" x14ac:dyDescent="0.2">
      <c r="I290" s="41">
        <v>57458</v>
      </c>
      <c r="J290" s="4">
        <f t="shared" si="36"/>
        <v>57458</v>
      </c>
      <c r="K290" s="42" t="s">
        <v>28</v>
      </c>
      <c r="M290" s="51">
        <f t="shared" si="34"/>
        <v>45943</v>
      </c>
      <c r="N290" s="49">
        <f t="shared" si="35"/>
        <v>45943</v>
      </c>
      <c r="O290" s="48"/>
      <c r="P290" t="e">
        <f t="shared" si="37"/>
        <v>#N/A</v>
      </c>
      <c r="Q290" t="b">
        <f t="shared" si="38"/>
        <v>1</v>
      </c>
      <c r="R290" s="48" t="str">
        <f t="shared" si="33"/>
        <v/>
      </c>
      <c r="S290" t="str">
        <f t="shared" si="39"/>
        <v/>
      </c>
      <c r="T290" s="48" t="str">
        <f t="shared" si="32"/>
        <v/>
      </c>
      <c r="AT290" s="4"/>
      <c r="AX290" s="92"/>
      <c r="BD290" s="92"/>
      <c r="BG290" s="4"/>
      <c r="BK290" s="92"/>
      <c r="BQ290" s="92"/>
      <c r="BT290" s="4"/>
    </row>
    <row r="291" spans="9:72" x14ac:dyDescent="0.2">
      <c r="I291" s="43">
        <v>57496</v>
      </c>
      <c r="J291" s="4">
        <f t="shared" si="36"/>
        <v>57496</v>
      </c>
      <c r="K291" s="42" t="s">
        <v>31</v>
      </c>
      <c r="M291" s="51">
        <f t="shared" si="34"/>
        <v>45944</v>
      </c>
      <c r="N291" s="49">
        <f t="shared" si="35"/>
        <v>45944</v>
      </c>
      <c r="O291" s="48"/>
      <c r="P291" t="e">
        <f t="shared" si="37"/>
        <v>#N/A</v>
      </c>
      <c r="Q291" t="b">
        <f t="shared" si="38"/>
        <v>1</v>
      </c>
      <c r="R291" s="48" t="str">
        <f t="shared" si="33"/>
        <v/>
      </c>
      <c r="S291" t="str">
        <f t="shared" si="39"/>
        <v/>
      </c>
      <c r="T291" s="48" t="str">
        <f t="shared" si="32"/>
        <v/>
      </c>
      <c r="AT291" s="4"/>
      <c r="AX291" s="92"/>
      <c r="BD291" s="92"/>
      <c r="BG291" s="4"/>
      <c r="BK291" s="92"/>
      <c r="BQ291" s="92"/>
      <c r="BT291" s="4"/>
    </row>
    <row r="292" spans="9:72" x14ac:dyDescent="0.2">
      <c r="I292" s="43">
        <v>57506</v>
      </c>
      <c r="J292" s="4">
        <f t="shared" si="36"/>
        <v>57506</v>
      </c>
      <c r="K292" s="42" t="s">
        <v>29</v>
      </c>
      <c r="M292" s="51">
        <f t="shared" si="34"/>
        <v>45945</v>
      </c>
      <c r="N292" s="49">
        <f t="shared" si="35"/>
        <v>45945</v>
      </c>
      <c r="O292" s="48"/>
      <c r="P292" t="e">
        <f t="shared" si="37"/>
        <v>#N/A</v>
      </c>
      <c r="Q292" t="b">
        <f t="shared" si="38"/>
        <v>1</v>
      </c>
      <c r="R292" s="48" t="str">
        <f t="shared" si="33"/>
        <v/>
      </c>
      <c r="S292" t="str">
        <f t="shared" si="39"/>
        <v/>
      </c>
      <c r="T292" s="48" t="str">
        <f t="shared" si="32"/>
        <v/>
      </c>
      <c r="AT292" s="4"/>
      <c r="AX292" s="92"/>
      <c r="BD292" s="92"/>
      <c r="BG292" s="4"/>
      <c r="BK292" s="92"/>
      <c r="BQ292" s="92"/>
      <c r="BT292" s="4"/>
    </row>
    <row r="293" spans="9:72" x14ac:dyDescent="0.2">
      <c r="I293" s="43">
        <v>57507</v>
      </c>
      <c r="J293" s="4">
        <f t="shared" si="36"/>
        <v>57507</v>
      </c>
      <c r="K293" s="42" t="s">
        <v>30</v>
      </c>
      <c r="M293" s="51">
        <f t="shared" si="34"/>
        <v>45946</v>
      </c>
      <c r="N293" s="49">
        <f t="shared" si="35"/>
        <v>45946</v>
      </c>
      <c r="O293" s="48"/>
      <c r="P293" t="e">
        <f t="shared" si="37"/>
        <v>#N/A</v>
      </c>
      <c r="Q293" t="b">
        <f t="shared" si="38"/>
        <v>1</v>
      </c>
      <c r="R293" s="48" t="str">
        <f t="shared" si="33"/>
        <v/>
      </c>
      <c r="S293" t="str">
        <f t="shared" si="39"/>
        <v/>
      </c>
      <c r="T293" s="48" t="str">
        <f t="shared" si="32"/>
        <v/>
      </c>
      <c r="AT293" s="4"/>
      <c r="AX293" s="92"/>
      <c r="BD293" s="92"/>
      <c r="BG293" s="4"/>
      <c r="BK293" s="92"/>
      <c r="BQ293" s="92"/>
      <c r="BT293" s="4"/>
    </row>
    <row r="294" spans="9:72" x14ac:dyDescent="0.2">
      <c r="I294" s="41">
        <v>57814</v>
      </c>
      <c r="J294" s="4">
        <f t="shared" si="36"/>
        <v>57814</v>
      </c>
      <c r="K294" s="42" t="s">
        <v>27</v>
      </c>
      <c r="M294" s="51">
        <f t="shared" si="34"/>
        <v>45947</v>
      </c>
      <c r="N294" s="49">
        <f t="shared" si="35"/>
        <v>45947</v>
      </c>
      <c r="O294" s="48"/>
      <c r="P294" t="e">
        <f t="shared" si="37"/>
        <v>#N/A</v>
      </c>
      <c r="Q294" t="b">
        <f t="shared" si="38"/>
        <v>1</v>
      </c>
      <c r="R294" s="48" t="str">
        <f t="shared" si="33"/>
        <v/>
      </c>
      <c r="S294" t="str">
        <f t="shared" si="39"/>
        <v/>
      </c>
      <c r="T294" s="48" t="str">
        <f t="shared" si="32"/>
        <v/>
      </c>
      <c r="AT294" s="4"/>
      <c r="AX294" s="92"/>
      <c r="BD294" s="92"/>
      <c r="BG294" s="4"/>
      <c r="BK294" s="92"/>
      <c r="BQ294" s="92"/>
      <c r="BT294" s="4"/>
    </row>
    <row r="295" spans="9:72" x14ac:dyDescent="0.2">
      <c r="I295" s="41">
        <v>57815</v>
      </c>
      <c r="J295" s="4">
        <f t="shared" si="36"/>
        <v>57815</v>
      </c>
      <c r="K295" s="42" t="s">
        <v>28</v>
      </c>
      <c r="M295" s="51">
        <f t="shared" si="34"/>
        <v>45948</v>
      </c>
      <c r="N295" s="49">
        <f t="shared" si="35"/>
        <v>45948</v>
      </c>
      <c r="O295" s="48"/>
      <c r="P295" t="e">
        <f t="shared" si="37"/>
        <v>#N/A</v>
      </c>
      <c r="Q295" t="b">
        <f t="shared" si="38"/>
        <v>1</v>
      </c>
      <c r="R295" s="48" t="str">
        <f t="shared" si="33"/>
        <v/>
      </c>
      <c r="S295" t="str">
        <f t="shared" si="39"/>
        <v/>
      </c>
      <c r="T295" s="48" t="str">
        <f t="shared" si="32"/>
        <v/>
      </c>
      <c r="AT295" s="4"/>
      <c r="AX295" s="92"/>
      <c r="BD295" s="92"/>
      <c r="BG295" s="4"/>
      <c r="BK295" s="92"/>
      <c r="BQ295" s="92"/>
      <c r="BT295" s="4"/>
    </row>
    <row r="296" spans="9:72" x14ac:dyDescent="0.2">
      <c r="I296" s="43">
        <v>57853</v>
      </c>
      <c r="J296" s="4">
        <f t="shared" si="36"/>
        <v>57853</v>
      </c>
      <c r="K296" s="42" t="s">
        <v>31</v>
      </c>
      <c r="M296" s="51">
        <f t="shared" si="34"/>
        <v>45949</v>
      </c>
      <c r="N296" s="49">
        <f t="shared" si="35"/>
        <v>45949</v>
      </c>
      <c r="O296" s="48"/>
      <c r="P296" t="e">
        <f t="shared" si="37"/>
        <v>#N/A</v>
      </c>
      <c r="Q296" t="b">
        <f t="shared" si="38"/>
        <v>1</v>
      </c>
      <c r="R296" s="48" t="str">
        <f t="shared" si="33"/>
        <v/>
      </c>
      <c r="S296" t="str">
        <f t="shared" si="39"/>
        <v/>
      </c>
      <c r="T296" s="48" t="str">
        <f t="shared" si="32"/>
        <v/>
      </c>
      <c r="AT296" s="4"/>
      <c r="AX296" s="92"/>
      <c r="BD296" s="92"/>
      <c r="BG296" s="4"/>
      <c r="BK296" s="92"/>
      <c r="BQ296" s="92"/>
      <c r="BT296" s="4"/>
    </row>
    <row r="297" spans="9:72" x14ac:dyDescent="0.2">
      <c r="I297" s="43">
        <v>57863</v>
      </c>
      <c r="J297" s="4">
        <f t="shared" si="36"/>
        <v>57863</v>
      </c>
      <c r="K297" s="42" t="s">
        <v>29</v>
      </c>
      <c r="M297" s="51">
        <f t="shared" si="34"/>
        <v>45950</v>
      </c>
      <c r="N297" s="49">
        <f t="shared" si="35"/>
        <v>45950</v>
      </c>
      <c r="O297" s="48"/>
      <c r="P297" t="e">
        <f t="shared" si="37"/>
        <v>#N/A</v>
      </c>
      <c r="Q297" t="b">
        <f t="shared" si="38"/>
        <v>1</v>
      </c>
      <c r="R297" s="48" t="str">
        <f t="shared" si="33"/>
        <v/>
      </c>
      <c r="S297" t="str">
        <f t="shared" si="39"/>
        <v/>
      </c>
      <c r="T297" s="48" t="str">
        <f t="shared" si="32"/>
        <v/>
      </c>
      <c r="AT297" s="4"/>
      <c r="AX297" s="92"/>
      <c r="BD297" s="92"/>
      <c r="BG297" s="4"/>
      <c r="BK297" s="92"/>
      <c r="BQ297" s="92"/>
      <c r="BT297" s="4"/>
    </row>
    <row r="298" spans="9:72" x14ac:dyDescent="0.2">
      <c r="I298" s="43">
        <v>57864</v>
      </c>
      <c r="J298" s="4">
        <f t="shared" si="36"/>
        <v>57864</v>
      </c>
      <c r="K298" s="42" t="s">
        <v>30</v>
      </c>
      <c r="M298" s="51">
        <f t="shared" si="34"/>
        <v>45951</v>
      </c>
      <c r="N298" s="49">
        <f t="shared" si="35"/>
        <v>45951</v>
      </c>
      <c r="O298" s="48"/>
      <c r="P298" t="e">
        <f t="shared" si="37"/>
        <v>#N/A</v>
      </c>
      <c r="Q298" t="b">
        <f t="shared" si="38"/>
        <v>1</v>
      </c>
      <c r="R298" s="48" t="str">
        <f t="shared" si="33"/>
        <v/>
      </c>
      <c r="S298" t="str">
        <f t="shared" si="39"/>
        <v/>
      </c>
      <c r="T298" s="48" t="str">
        <f t="shared" si="32"/>
        <v/>
      </c>
      <c r="AT298" s="4"/>
      <c r="AX298" s="92"/>
      <c r="BD298" s="92"/>
      <c r="BG298" s="4"/>
      <c r="BK298" s="92"/>
      <c r="BQ298" s="92"/>
      <c r="BT298" s="4"/>
    </row>
    <row r="299" spans="9:72" x14ac:dyDescent="0.2">
      <c r="I299" s="41">
        <v>58164</v>
      </c>
      <c r="J299" s="4">
        <f t="shared" si="36"/>
        <v>58164</v>
      </c>
      <c r="K299" s="42" t="s">
        <v>27</v>
      </c>
      <c r="M299" s="51">
        <f t="shared" si="34"/>
        <v>45952</v>
      </c>
      <c r="N299" s="49">
        <f t="shared" si="35"/>
        <v>45952</v>
      </c>
      <c r="O299" s="48"/>
      <c r="P299" t="e">
        <f t="shared" si="37"/>
        <v>#N/A</v>
      </c>
      <c r="Q299" t="b">
        <f t="shared" si="38"/>
        <v>1</v>
      </c>
      <c r="R299" s="48" t="str">
        <f t="shared" si="33"/>
        <v/>
      </c>
      <c r="S299" t="str">
        <f t="shared" si="39"/>
        <v/>
      </c>
      <c r="T299" s="48" t="str">
        <f t="shared" si="32"/>
        <v/>
      </c>
      <c r="AT299" s="4"/>
      <c r="AX299" s="92"/>
      <c r="BD299" s="92"/>
      <c r="BG299" s="4"/>
      <c r="BK299" s="92"/>
      <c r="BQ299" s="92"/>
      <c r="BT299" s="4"/>
    </row>
    <row r="300" spans="9:72" x14ac:dyDescent="0.2">
      <c r="I300" s="41">
        <v>58165</v>
      </c>
      <c r="J300" s="4">
        <f t="shared" si="36"/>
        <v>58165</v>
      </c>
      <c r="K300" s="42" t="s">
        <v>28</v>
      </c>
      <c r="M300" s="51">
        <f t="shared" si="34"/>
        <v>45953</v>
      </c>
      <c r="N300" s="49">
        <f t="shared" si="35"/>
        <v>45953</v>
      </c>
      <c r="O300" s="48"/>
      <c r="P300" t="e">
        <f t="shared" si="37"/>
        <v>#N/A</v>
      </c>
      <c r="Q300" t="b">
        <f t="shared" si="38"/>
        <v>1</v>
      </c>
      <c r="R300" s="48" t="str">
        <f t="shared" si="33"/>
        <v/>
      </c>
      <c r="S300" t="str">
        <f t="shared" si="39"/>
        <v/>
      </c>
      <c r="T300" s="48" t="str">
        <f t="shared" si="32"/>
        <v/>
      </c>
      <c r="AT300" s="4"/>
      <c r="AX300" s="92"/>
      <c r="BD300" s="92"/>
      <c r="BG300" s="4"/>
      <c r="BK300" s="92"/>
      <c r="BQ300" s="92"/>
      <c r="BT300" s="4"/>
    </row>
    <row r="301" spans="9:72" x14ac:dyDescent="0.2">
      <c r="I301" s="43">
        <v>58203</v>
      </c>
      <c r="J301" s="4">
        <f t="shared" si="36"/>
        <v>58203</v>
      </c>
      <c r="K301" s="42" t="s">
        <v>31</v>
      </c>
      <c r="M301" s="51">
        <f t="shared" si="34"/>
        <v>45954</v>
      </c>
      <c r="N301" s="49">
        <f t="shared" si="35"/>
        <v>45954</v>
      </c>
      <c r="O301" s="48"/>
      <c r="P301" t="e">
        <f t="shared" si="37"/>
        <v>#N/A</v>
      </c>
      <c r="Q301" t="b">
        <f t="shared" si="38"/>
        <v>1</v>
      </c>
      <c r="R301" s="48" t="str">
        <f t="shared" si="33"/>
        <v/>
      </c>
      <c r="S301" t="str">
        <f t="shared" si="39"/>
        <v/>
      </c>
      <c r="T301" s="48" t="str">
        <f t="shared" si="32"/>
        <v/>
      </c>
      <c r="AT301" s="4"/>
      <c r="AX301" s="92"/>
      <c r="BD301" s="92"/>
      <c r="BG301" s="4"/>
      <c r="BK301" s="92"/>
      <c r="BQ301" s="92"/>
      <c r="BT301" s="4"/>
    </row>
    <row r="302" spans="9:72" x14ac:dyDescent="0.2">
      <c r="I302" s="43">
        <v>58213</v>
      </c>
      <c r="J302" s="4">
        <f t="shared" si="36"/>
        <v>58213</v>
      </c>
      <c r="K302" s="42" t="s">
        <v>29</v>
      </c>
      <c r="M302" s="51">
        <f t="shared" si="34"/>
        <v>45955</v>
      </c>
      <c r="N302" s="49">
        <f t="shared" si="35"/>
        <v>45955</v>
      </c>
      <c r="O302" s="48"/>
      <c r="P302" t="e">
        <f t="shared" si="37"/>
        <v>#N/A</v>
      </c>
      <c r="Q302" t="b">
        <f t="shared" si="38"/>
        <v>1</v>
      </c>
      <c r="R302" s="48" t="str">
        <f t="shared" si="33"/>
        <v/>
      </c>
      <c r="S302" t="str">
        <f t="shared" si="39"/>
        <v/>
      </c>
      <c r="T302" s="48" t="str">
        <f t="shared" si="32"/>
        <v/>
      </c>
      <c r="AT302" s="4"/>
      <c r="AX302" s="92"/>
      <c r="BD302" s="92"/>
      <c r="BG302" s="4"/>
      <c r="BK302" s="92"/>
      <c r="BQ302" s="92"/>
      <c r="BT302" s="4"/>
    </row>
    <row r="303" spans="9:72" x14ac:dyDescent="0.2">
      <c r="I303" s="43">
        <v>58214</v>
      </c>
      <c r="J303" s="4">
        <f t="shared" si="36"/>
        <v>58214</v>
      </c>
      <c r="K303" s="42" t="s">
        <v>30</v>
      </c>
      <c r="M303" s="51">
        <f t="shared" si="34"/>
        <v>45956</v>
      </c>
      <c r="N303" s="49">
        <f t="shared" si="35"/>
        <v>45956</v>
      </c>
      <c r="O303" s="48"/>
      <c r="P303" t="e">
        <f t="shared" si="37"/>
        <v>#N/A</v>
      </c>
      <c r="Q303" t="b">
        <f t="shared" si="38"/>
        <v>1</v>
      </c>
      <c r="R303" s="48" t="str">
        <f t="shared" si="33"/>
        <v/>
      </c>
      <c r="S303" t="str">
        <f t="shared" si="39"/>
        <v/>
      </c>
      <c r="T303" s="48" t="str">
        <f t="shared" si="32"/>
        <v/>
      </c>
      <c r="AT303" s="4"/>
      <c r="AX303" s="92"/>
      <c r="BD303" s="92"/>
      <c r="BG303" s="4"/>
      <c r="BK303" s="92"/>
      <c r="BQ303" s="92"/>
      <c r="BT303" s="4"/>
    </row>
    <row r="304" spans="9:72" x14ac:dyDescent="0.2">
      <c r="I304" s="41">
        <v>58549</v>
      </c>
      <c r="J304" s="4">
        <f t="shared" si="36"/>
        <v>58549</v>
      </c>
      <c r="K304" s="42" t="s">
        <v>27</v>
      </c>
      <c r="M304" s="51">
        <f t="shared" si="34"/>
        <v>45957</v>
      </c>
      <c r="N304" s="49">
        <f t="shared" si="35"/>
        <v>45957</v>
      </c>
      <c r="O304" s="48"/>
      <c r="P304" t="e">
        <f t="shared" si="37"/>
        <v>#N/A</v>
      </c>
      <c r="Q304" t="b">
        <f t="shared" si="38"/>
        <v>1</v>
      </c>
      <c r="R304" s="48" t="str">
        <f t="shared" si="33"/>
        <v/>
      </c>
      <c r="S304" t="str">
        <f t="shared" si="39"/>
        <v/>
      </c>
      <c r="T304" s="48" t="str">
        <f t="shared" si="32"/>
        <v/>
      </c>
      <c r="AT304" s="4"/>
      <c r="AX304" s="92"/>
      <c r="BD304" s="92"/>
      <c r="BG304" s="4"/>
      <c r="BK304" s="92"/>
      <c r="BQ304" s="92"/>
      <c r="BT304" s="4"/>
    </row>
    <row r="305" spans="9:72" x14ac:dyDescent="0.2">
      <c r="I305" s="41">
        <v>58550</v>
      </c>
      <c r="J305" s="4">
        <f t="shared" si="36"/>
        <v>58550</v>
      </c>
      <c r="K305" s="42" t="s">
        <v>28</v>
      </c>
      <c r="M305" s="51">
        <f t="shared" si="34"/>
        <v>45958</v>
      </c>
      <c r="N305" s="49">
        <f t="shared" si="35"/>
        <v>45958</v>
      </c>
      <c r="O305" s="48"/>
      <c r="P305" t="e">
        <f t="shared" si="37"/>
        <v>#N/A</v>
      </c>
      <c r="Q305" t="b">
        <f t="shared" si="38"/>
        <v>1</v>
      </c>
      <c r="R305" s="48" t="str">
        <f t="shared" si="33"/>
        <v/>
      </c>
      <c r="S305" t="str">
        <f t="shared" si="39"/>
        <v/>
      </c>
      <c r="T305" s="48" t="str">
        <f t="shared" si="32"/>
        <v/>
      </c>
      <c r="AT305" s="4"/>
      <c r="AX305" s="92"/>
      <c r="BD305" s="92"/>
      <c r="BG305" s="4"/>
      <c r="BK305" s="92"/>
      <c r="BQ305" s="92"/>
      <c r="BT305" s="4"/>
    </row>
    <row r="306" spans="9:72" x14ac:dyDescent="0.2">
      <c r="I306" s="43">
        <v>58588</v>
      </c>
      <c r="J306" s="4">
        <f t="shared" si="36"/>
        <v>58588</v>
      </c>
      <c r="K306" s="42" t="s">
        <v>31</v>
      </c>
      <c r="M306" s="51">
        <f t="shared" si="34"/>
        <v>45959</v>
      </c>
      <c r="N306" s="49">
        <f t="shared" si="35"/>
        <v>45959</v>
      </c>
      <c r="O306" s="48"/>
      <c r="P306" t="e">
        <f t="shared" si="37"/>
        <v>#N/A</v>
      </c>
      <c r="Q306" t="b">
        <f t="shared" si="38"/>
        <v>1</v>
      </c>
      <c r="R306" s="48" t="str">
        <f t="shared" si="33"/>
        <v/>
      </c>
      <c r="S306" t="str">
        <f t="shared" si="39"/>
        <v/>
      </c>
      <c r="T306" s="48" t="str">
        <f t="shared" si="32"/>
        <v/>
      </c>
      <c r="AT306" s="4"/>
      <c r="AX306" s="92"/>
      <c r="BD306" s="92"/>
      <c r="BG306" s="4"/>
      <c r="BK306" s="92"/>
      <c r="BQ306" s="92"/>
      <c r="BT306" s="4"/>
    </row>
    <row r="307" spans="9:72" x14ac:dyDescent="0.2">
      <c r="I307" s="43">
        <v>58598</v>
      </c>
      <c r="J307" s="4">
        <f t="shared" si="36"/>
        <v>58598</v>
      </c>
      <c r="K307" s="42" t="s">
        <v>29</v>
      </c>
      <c r="M307" s="51">
        <f t="shared" si="34"/>
        <v>45960</v>
      </c>
      <c r="N307" s="49">
        <f t="shared" si="35"/>
        <v>45960</v>
      </c>
      <c r="O307" s="48"/>
      <c r="P307" t="e">
        <f t="shared" si="37"/>
        <v>#N/A</v>
      </c>
      <c r="Q307" t="b">
        <f t="shared" si="38"/>
        <v>1</v>
      </c>
      <c r="R307" s="48" t="str">
        <f t="shared" si="33"/>
        <v/>
      </c>
      <c r="S307" t="str">
        <f t="shared" si="39"/>
        <v/>
      </c>
      <c r="T307" s="48" t="str">
        <f t="shared" si="32"/>
        <v/>
      </c>
      <c r="AT307" s="4"/>
      <c r="AX307" s="92"/>
      <c r="BD307" s="92"/>
      <c r="BG307" s="4"/>
      <c r="BK307" s="92"/>
      <c r="BQ307" s="92"/>
      <c r="BT307" s="4"/>
    </row>
    <row r="308" spans="9:72" x14ac:dyDescent="0.2">
      <c r="I308" s="43">
        <v>58599</v>
      </c>
      <c r="J308" s="4">
        <f t="shared" si="36"/>
        <v>58599</v>
      </c>
      <c r="K308" s="42" t="s">
        <v>30</v>
      </c>
      <c r="M308" s="51">
        <f t="shared" si="34"/>
        <v>45961</v>
      </c>
      <c r="N308" s="49">
        <f t="shared" si="35"/>
        <v>45961</v>
      </c>
      <c r="O308" s="48"/>
      <c r="P308" t="e">
        <f t="shared" si="37"/>
        <v>#N/A</v>
      </c>
      <c r="Q308" t="b">
        <f t="shared" si="38"/>
        <v>1</v>
      </c>
      <c r="R308" s="48" t="str">
        <f t="shared" si="33"/>
        <v/>
      </c>
      <c r="S308" t="str">
        <f t="shared" si="39"/>
        <v/>
      </c>
      <c r="T308" s="48" t="str">
        <f t="shared" si="32"/>
        <v/>
      </c>
      <c r="AT308" s="4"/>
      <c r="AX308" s="92"/>
      <c r="BD308" s="92"/>
      <c r="BG308" s="4"/>
      <c r="BK308" s="92"/>
      <c r="BQ308" s="92"/>
      <c r="BT308" s="4"/>
    </row>
    <row r="309" spans="9:72" x14ac:dyDescent="0.2">
      <c r="I309" s="41">
        <v>58906</v>
      </c>
      <c r="J309" s="4">
        <f t="shared" si="36"/>
        <v>58906</v>
      </c>
      <c r="K309" s="42" t="s">
        <v>27</v>
      </c>
      <c r="M309" s="51">
        <f t="shared" si="34"/>
        <v>45962</v>
      </c>
      <c r="N309" s="49">
        <f t="shared" si="35"/>
        <v>45962</v>
      </c>
      <c r="O309" s="48" t="s">
        <v>11</v>
      </c>
      <c r="P309" t="e">
        <f t="shared" si="37"/>
        <v>#N/A</v>
      </c>
      <c r="Q309" t="b">
        <f t="shared" si="38"/>
        <v>1</v>
      </c>
      <c r="R309" s="48" t="str">
        <f t="shared" si="33"/>
        <v/>
      </c>
      <c r="S309" t="str">
        <f t="shared" si="39"/>
        <v/>
      </c>
      <c r="T309" s="48" t="str">
        <f t="shared" si="32"/>
        <v>Allerheiligen</v>
      </c>
      <c r="AT309" s="4"/>
      <c r="AX309" s="92"/>
      <c r="BD309" s="92"/>
      <c r="BG309" s="4"/>
      <c r="BK309" s="92"/>
      <c r="BQ309" s="92"/>
      <c r="BT309" s="4"/>
    </row>
    <row r="310" spans="9:72" x14ac:dyDescent="0.2">
      <c r="I310" s="41">
        <v>58907</v>
      </c>
      <c r="J310" s="4">
        <f t="shared" si="36"/>
        <v>58907</v>
      </c>
      <c r="K310" s="42" t="s">
        <v>28</v>
      </c>
      <c r="M310" s="51">
        <f t="shared" si="34"/>
        <v>45963</v>
      </c>
      <c r="N310" s="49">
        <f t="shared" si="35"/>
        <v>45963</v>
      </c>
      <c r="O310" s="48"/>
      <c r="P310" t="e">
        <f t="shared" si="37"/>
        <v>#N/A</v>
      </c>
      <c r="Q310" t="b">
        <f t="shared" si="38"/>
        <v>1</v>
      </c>
      <c r="R310" s="48" t="str">
        <f t="shared" si="33"/>
        <v/>
      </c>
      <c r="S310" t="str">
        <f t="shared" si="39"/>
        <v/>
      </c>
      <c r="T310" s="48" t="str">
        <f t="shared" si="32"/>
        <v/>
      </c>
      <c r="AT310" s="4"/>
      <c r="AX310" s="92"/>
      <c r="BD310" s="92"/>
      <c r="BG310" s="4"/>
      <c r="BK310" s="92"/>
      <c r="BQ310" s="92"/>
      <c r="BT310" s="4"/>
    </row>
    <row r="311" spans="9:72" x14ac:dyDescent="0.2">
      <c r="I311" s="43">
        <v>58945</v>
      </c>
      <c r="J311" s="4">
        <f t="shared" si="36"/>
        <v>58945</v>
      </c>
      <c r="K311" s="42" t="s">
        <v>31</v>
      </c>
      <c r="M311" s="51">
        <f t="shared" si="34"/>
        <v>45964</v>
      </c>
      <c r="N311" s="49">
        <f t="shared" si="35"/>
        <v>45964</v>
      </c>
      <c r="O311" s="48"/>
      <c r="P311" t="e">
        <f t="shared" si="37"/>
        <v>#N/A</v>
      </c>
      <c r="Q311" t="b">
        <f t="shared" si="38"/>
        <v>1</v>
      </c>
      <c r="R311" s="48" t="str">
        <f t="shared" si="33"/>
        <v/>
      </c>
      <c r="S311" t="str">
        <f t="shared" si="39"/>
        <v/>
      </c>
      <c r="T311" s="48" t="str">
        <f t="shared" si="32"/>
        <v/>
      </c>
      <c r="AT311" s="4"/>
      <c r="AX311" s="92"/>
      <c r="BD311" s="92"/>
      <c r="BG311" s="4"/>
      <c r="BK311" s="92"/>
      <c r="BQ311" s="92"/>
      <c r="BT311" s="4"/>
    </row>
    <row r="312" spans="9:72" x14ac:dyDescent="0.2">
      <c r="I312" s="43">
        <v>58955</v>
      </c>
      <c r="J312" s="4">
        <f t="shared" si="36"/>
        <v>58955</v>
      </c>
      <c r="K312" s="42" t="s">
        <v>29</v>
      </c>
      <c r="M312" s="51">
        <f t="shared" si="34"/>
        <v>45965</v>
      </c>
      <c r="N312" s="49">
        <f t="shared" si="35"/>
        <v>45965</v>
      </c>
      <c r="O312" s="48"/>
      <c r="P312" t="e">
        <f t="shared" si="37"/>
        <v>#N/A</v>
      </c>
      <c r="Q312" t="b">
        <f t="shared" si="38"/>
        <v>1</v>
      </c>
      <c r="R312" s="48" t="str">
        <f t="shared" si="33"/>
        <v/>
      </c>
      <c r="S312" t="str">
        <f t="shared" si="39"/>
        <v/>
      </c>
      <c r="T312" s="48" t="str">
        <f t="shared" si="32"/>
        <v/>
      </c>
      <c r="AT312" s="4"/>
      <c r="AX312" s="92"/>
      <c r="BD312" s="92"/>
      <c r="BG312" s="4"/>
      <c r="BK312" s="92"/>
      <c r="BQ312" s="92"/>
      <c r="BT312" s="4"/>
    </row>
    <row r="313" spans="9:72" x14ac:dyDescent="0.2">
      <c r="I313" s="43">
        <v>58956</v>
      </c>
      <c r="J313" s="4">
        <f t="shared" si="36"/>
        <v>58956</v>
      </c>
      <c r="K313" s="42" t="s">
        <v>30</v>
      </c>
      <c r="M313" s="51">
        <f t="shared" si="34"/>
        <v>45966</v>
      </c>
      <c r="N313" s="49">
        <f t="shared" si="35"/>
        <v>45966</v>
      </c>
      <c r="O313" s="48"/>
      <c r="P313" t="e">
        <f t="shared" si="37"/>
        <v>#N/A</v>
      </c>
      <c r="Q313" t="b">
        <f t="shared" si="38"/>
        <v>1</v>
      </c>
      <c r="R313" s="48" t="str">
        <f t="shared" si="33"/>
        <v/>
      </c>
      <c r="S313" t="str">
        <f t="shared" si="39"/>
        <v/>
      </c>
      <c r="T313" s="48" t="str">
        <f t="shared" si="32"/>
        <v/>
      </c>
      <c r="AT313" s="4"/>
      <c r="AX313" s="92"/>
      <c r="BD313" s="92"/>
      <c r="BG313" s="4"/>
      <c r="BK313" s="92"/>
      <c r="BQ313" s="92"/>
      <c r="BT313" s="4"/>
    </row>
    <row r="314" spans="9:72" x14ac:dyDescent="0.2">
      <c r="I314" s="41">
        <v>59256</v>
      </c>
      <c r="J314" s="4">
        <f t="shared" si="36"/>
        <v>59256</v>
      </c>
      <c r="K314" s="42" t="s">
        <v>27</v>
      </c>
      <c r="M314" s="51">
        <f>M313+1</f>
        <v>45967</v>
      </c>
      <c r="N314" s="49">
        <f t="shared" si="35"/>
        <v>45967</v>
      </c>
      <c r="O314" s="48"/>
      <c r="P314" t="e">
        <f t="shared" si="37"/>
        <v>#N/A</v>
      </c>
      <c r="Q314" t="b">
        <f t="shared" si="38"/>
        <v>1</v>
      </c>
      <c r="R314" s="48" t="str">
        <f t="shared" si="33"/>
        <v/>
      </c>
      <c r="S314" t="str">
        <f t="shared" si="39"/>
        <v/>
      </c>
      <c r="T314" s="48" t="str">
        <f t="shared" si="32"/>
        <v/>
      </c>
      <c r="AT314" s="4"/>
      <c r="AX314" s="92"/>
      <c r="BD314" s="92"/>
      <c r="BG314" s="4"/>
      <c r="BK314" s="92"/>
      <c r="BQ314" s="92"/>
      <c r="BT314" s="4"/>
    </row>
    <row r="315" spans="9:72" x14ac:dyDescent="0.2">
      <c r="I315" s="41">
        <v>59257</v>
      </c>
      <c r="J315" s="4">
        <f t="shared" si="36"/>
        <v>59257</v>
      </c>
      <c r="K315" s="42" t="s">
        <v>28</v>
      </c>
      <c r="M315" s="51">
        <f t="shared" ref="M315:M325" si="40">M314+1</f>
        <v>45968</v>
      </c>
      <c r="N315" s="49">
        <f t="shared" si="35"/>
        <v>45968</v>
      </c>
      <c r="O315" s="48"/>
      <c r="P315" t="e">
        <f t="shared" si="37"/>
        <v>#N/A</v>
      </c>
      <c r="Q315" t="b">
        <f t="shared" si="38"/>
        <v>1</v>
      </c>
      <c r="R315" s="48" t="str">
        <f t="shared" si="33"/>
        <v/>
      </c>
      <c r="S315" t="str">
        <f t="shared" si="39"/>
        <v/>
      </c>
      <c r="T315" s="48" t="str">
        <f t="shared" si="32"/>
        <v/>
      </c>
      <c r="AT315" s="4"/>
      <c r="AX315" s="92"/>
      <c r="BD315" s="92"/>
      <c r="BG315" s="4"/>
      <c r="BK315" s="92"/>
      <c r="BQ315" s="92"/>
      <c r="BT315" s="4"/>
    </row>
    <row r="316" spans="9:72" x14ac:dyDescent="0.2">
      <c r="I316" s="43">
        <v>59295</v>
      </c>
      <c r="J316" s="4">
        <f t="shared" si="36"/>
        <v>59295</v>
      </c>
      <c r="K316" s="42" t="s">
        <v>31</v>
      </c>
      <c r="M316" s="51">
        <f t="shared" si="40"/>
        <v>45969</v>
      </c>
      <c r="N316" s="49">
        <f t="shared" si="35"/>
        <v>45969</v>
      </c>
      <c r="O316" s="48"/>
      <c r="P316" t="e">
        <f t="shared" si="37"/>
        <v>#N/A</v>
      </c>
      <c r="Q316" t="b">
        <f t="shared" si="38"/>
        <v>1</v>
      </c>
      <c r="R316" s="48" t="str">
        <f t="shared" si="33"/>
        <v/>
      </c>
      <c r="S316" t="str">
        <f t="shared" si="39"/>
        <v/>
      </c>
      <c r="T316" s="48" t="str">
        <f t="shared" si="32"/>
        <v/>
      </c>
      <c r="AT316" s="4"/>
      <c r="AX316" s="92"/>
      <c r="BD316" s="92"/>
      <c r="BG316" s="4"/>
      <c r="BK316" s="92"/>
      <c r="BQ316" s="92"/>
      <c r="BT316" s="4"/>
    </row>
    <row r="317" spans="9:72" x14ac:dyDescent="0.2">
      <c r="I317" s="43">
        <v>59305</v>
      </c>
      <c r="J317" s="4">
        <f t="shared" si="36"/>
        <v>59305</v>
      </c>
      <c r="K317" s="42" t="s">
        <v>29</v>
      </c>
      <c r="M317" s="51">
        <f t="shared" si="40"/>
        <v>45970</v>
      </c>
      <c r="N317" s="49">
        <f t="shared" si="35"/>
        <v>45970</v>
      </c>
      <c r="O317" s="48"/>
      <c r="P317" t="e">
        <f t="shared" si="37"/>
        <v>#N/A</v>
      </c>
      <c r="Q317" t="b">
        <f t="shared" si="38"/>
        <v>1</v>
      </c>
      <c r="R317" s="48" t="str">
        <f t="shared" si="33"/>
        <v/>
      </c>
      <c r="S317" t="str">
        <f t="shared" si="39"/>
        <v/>
      </c>
      <c r="T317" s="48" t="str">
        <f t="shared" si="32"/>
        <v/>
      </c>
      <c r="AT317" s="4"/>
      <c r="AX317" s="92"/>
      <c r="BD317" s="92"/>
      <c r="BG317" s="4"/>
      <c r="BK317" s="92"/>
      <c r="BQ317" s="92"/>
      <c r="BT317" s="4"/>
    </row>
    <row r="318" spans="9:72" x14ac:dyDescent="0.2">
      <c r="I318" s="43">
        <v>59306</v>
      </c>
      <c r="J318" s="4">
        <f t="shared" si="36"/>
        <v>59306</v>
      </c>
      <c r="K318" s="42" t="s">
        <v>30</v>
      </c>
      <c r="M318" s="51">
        <f t="shared" si="40"/>
        <v>45971</v>
      </c>
      <c r="N318" s="49">
        <f t="shared" si="35"/>
        <v>45971</v>
      </c>
      <c r="O318" s="48"/>
      <c r="P318" t="e">
        <f t="shared" si="37"/>
        <v>#N/A</v>
      </c>
      <c r="Q318" t="b">
        <f t="shared" si="38"/>
        <v>1</v>
      </c>
      <c r="R318" s="48" t="str">
        <f t="shared" si="33"/>
        <v/>
      </c>
      <c r="S318" t="str">
        <f t="shared" si="39"/>
        <v/>
      </c>
      <c r="T318" s="48" t="str">
        <f t="shared" ref="T318:T369" si="41">CONCATENATE(O318,R318,S318)</f>
        <v/>
      </c>
      <c r="AT318" s="4"/>
      <c r="AX318" s="92"/>
      <c r="BD318" s="92"/>
      <c r="BG318" s="4"/>
      <c r="BK318" s="92"/>
      <c r="BQ318" s="92"/>
      <c r="BT318" s="4"/>
    </row>
    <row r="319" spans="9:72" x14ac:dyDescent="0.2">
      <c r="I319" s="41">
        <v>59641</v>
      </c>
      <c r="J319" s="4">
        <f t="shared" si="36"/>
        <v>59641</v>
      </c>
      <c r="K319" s="42" t="s">
        <v>27</v>
      </c>
      <c r="M319" s="51">
        <f t="shared" si="40"/>
        <v>45972</v>
      </c>
      <c r="N319" s="49">
        <f t="shared" si="35"/>
        <v>45972</v>
      </c>
      <c r="O319" s="48" t="s">
        <v>12</v>
      </c>
      <c r="P319" t="e">
        <f t="shared" si="37"/>
        <v>#N/A</v>
      </c>
      <c r="Q319" t="b">
        <f t="shared" si="38"/>
        <v>1</v>
      </c>
      <c r="R319" s="48" t="str">
        <f t="shared" ref="R319:R369" si="42">IF(S319="","",IF(O319="","", " + "))</f>
        <v/>
      </c>
      <c r="S319" t="str">
        <f t="shared" si="39"/>
        <v/>
      </c>
      <c r="T319" s="48" t="str">
        <f>CONCATENATE(O319,R319,S319)</f>
        <v>Wapenstilstand</v>
      </c>
      <c r="AT319" s="4"/>
      <c r="AX319" s="92"/>
      <c r="BD319" s="92"/>
      <c r="BG319" s="4"/>
      <c r="BK319" s="92"/>
      <c r="BQ319" s="92"/>
      <c r="BT319" s="4"/>
    </row>
    <row r="320" spans="9:72" x14ac:dyDescent="0.2">
      <c r="I320" s="41">
        <v>59642</v>
      </c>
      <c r="J320" s="4">
        <f t="shared" si="36"/>
        <v>59642</v>
      </c>
      <c r="K320" s="42" t="s">
        <v>28</v>
      </c>
      <c r="M320" s="51">
        <f t="shared" si="40"/>
        <v>45973</v>
      </c>
      <c r="N320" s="49">
        <f t="shared" si="35"/>
        <v>45973</v>
      </c>
      <c r="O320" s="48"/>
      <c r="P320" t="e">
        <f t="shared" si="37"/>
        <v>#N/A</v>
      </c>
      <c r="Q320" t="b">
        <f t="shared" si="38"/>
        <v>1</v>
      </c>
      <c r="R320" s="48" t="str">
        <f t="shared" si="42"/>
        <v/>
      </c>
      <c r="S320" t="str">
        <f t="shared" si="39"/>
        <v/>
      </c>
      <c r="T320" s="48" t="str">
        <f t="shared" si="41"/>
        <v/>
      </c>
      <c r="AT320" s="4"/>
      <c r="AX320" s="92"/>
      <c r="BD320" s="92"/>
      <c r="BG320" s="4"/>
      <c r="BK320" s="92"/>
      <c r="BQ320" s="92"/>
      <c r="BT320" s="4"/>
    </row>
    <row r="321" spans="9:72" x14ac:dyDescent="0.2">
      <c r="I321" s="43">
        <v>59680</v>
      </c>
      <c r="J321" s="4">
        <f t="shared" si="36"/>
        <v>59680</v>
      </c>
      <c r="K321" s="42" t="s">
        <v>31</v>
      </c>
      <c r="M321" s="51">
        <f t="shared" si="40"/>
        <v>45974</v>
      </c>
      <c r="N321" s="49">
        <f t="shared" si="35"/>
        <v>45974</v>
      </c>
      <c r="O321" s="48"/>
      <c r="P321" t="e">
        <f t="shared" si="37"/>
        <v>#N/A</v>
      </c>
      <c r="Q321" t="b">
        <f t="shared" si="38"/>
        <v>1</v>
      </c>
      <c r="R321" s="48" t="str">
        <f t="shared" si="42"/>
        <v/>
      </c>
      <c r="S321" t="str">
        <f t="shared" si="39"/>
        <v/>
      </c>
      <c r="T321" s="48" t="str">
        <f t="shared" si="41"/>
        <v/>
      </c>
      <c r="AT321" s="4"/>
      <c r="AX321" s="92"/>
      <c r="BD321" s="92"/>
      <c r="BG321" s="4"/>
      <c r="BK321" s="92"/>
      <c r="BQ321" s="92"/>
      <c r="BT321" s="4"/>
    </row>
    <row r="322" spans="9:72" x14ac:dyDescent="0.2">
      <c r="I322" s="43">
        <v>59690</v>
      </c>
      <c r="J322" s="4">
        <f t="shared" si="36"/>
        <v>59690</v>
      </c>
      <c r="K322" s="42" t="s">
        <v>29</v>
      </c>
      <c r="M322" s="51">
        <f t="shared" si="40"/>
        <v>45975</v>
      </c>
      <c r="N322" s="49">
        <f t="shared" si="35"/>
        <v>45975</v>
      </c>
      <c r="O322" s="48"/>
      <c r="P322" t="e">
        <f t="shared" si="37"/>
        <v>#N/A</v>
      </c>
      <c r="Q322" t="b">
        <f t="shared" si="38"/>
        <v>1</v>
      </c>
      <c r="R322" s="48" t="str">
        <f t="shared" si="42"/>
        <v/>
      </c>
      <c r="S322" t="str">
        <f t="shared" si="39"/>
        <v/>
      </c>
      <c r="T322" s="48" t="str">
        <f t="shared" si="41"/>
        <v/>
      </c>
      <c r="AT322" s="4"/>
      <c r="AX322" s="92"/>
      <c r="BD322" s="92"/>
      <c r="BG322" s="4"/>
      <c r="BK322" s="92"/>
      <c r="BQ322" s="92"/>
      <c r="BT322" s="4"/>
    </row>
    <row r="323" spans="9:72" x14ac:dyDescent="0.2">
      <c r="I323" s="43">
        <v>59691</v>
      </c>
      <c r="J323" s="4">
        <f t="shared" si="36"/>
        <v>59691</v>
      </c>
      <c r="K323" s="42" t="s">
        <v>30</v>
      </c>
      <c r="M323" s="51">
        <f t="shared" si="40"/>
        <v>45976</v>
      </c>
      <c r="N323" s="49">
        <f t="shared" si="35"/>
        <v>45976</v>
      </c>
      <c r="O323" s="48"/>
      <c r="P323" t="e">
        <f t="shared" si="37"/>
        <v>#N/A</v>
      </c>
      <c r="Q323" t="b">
        <f t="shared" si="38"/>
        <v>1</v>
      </c>
      <c r="R323" s="48" t="str">
        <f t="shared" si="42"/>
        <v/>
      </c>
      <c r="S323" t="str">
        <f t="shared" si="39"/>
        <v/>
      </c>
      <c r="T323" s="48" t="str">
        <f t="shared" si="41"/>
        <v/>
      </c>
      <c r="AT323" s="4"/>
      <c r="AX323" s="92"/>
      <c r="BD323" s="92"/>
      <c r="BG323" s="4"/>
      <c r="BK323" s="92"/>
      <c r="BQ323" s="92"/>
      <c r="BT323" s="4"/>
    </row>
    <row r="324" spans="9:72" x14ac:dyDescent="0.2">
      <c r="I324" s="41">
        <v>59998</v>
      </c>
      <c r="J324" s="4">
        <f t="shared" si="36"/>
        <v>59998</v>
      </c>
      <c r="K324" s="42" t="s">
        <v>27</v>
      </c>
      <c r="M324" s="51">
        <f t="shared" si="40"/>
        <v>45977</v>
      </c>
      <c r="N324" s="49">
        <f t="shared" ref="N324:N369" si="43">M324</f>
        <v>45977</v>
      </c>
      <c r="O324" s="48"/>
      <c r="P324" t="e">
        <f t="shared" si="37"/>
        <v>#N/A</v>
      </c>
      <c r="Q324" t="b">
        <f t="shared" si="38"/>
        <v>1</v>
      </c>
      <c r="R324" s="48" t="str">
        <f t="shared" si="42"/>
        <v/>
      </c>
      <c r="S324" t="str">
        <f t="shared" si="39"/>
        <v/>
      </c>
      <c r="T324" s="48" t="str">
        <f t="shared" si="41"/>
        <v/>
      </c>
      <c r="AT324" s="4"/>
      <c r="AX324" s="92"/>
      <c r="BD324" s="92"/>
      <c r="BG324" s="4"/>
      <c r="BK324" s="92"/>
      <c r="BQ324" s="92"/>
      <c r="BT324" s="4"/>
    </row>
    <row r="325" spans="9:72" x14ac:dyDescent="0.2">
      <c r="I325" s="41">
        <v>59999</v>
      </c>
      <c r="J325" s="4">
        <f t="shared" ref="J325:J388" si="44">I325</f>
        <v>59999</v>
      </c>
      <c r="K325" s="42" t="s">
        <v>28</v>
      </c>
      <c r="M325" s="51">
        <f t="shared" si="40"/>
        <v>45978</v>
      </c>
      <c r="N325" s="49">
        <f t="shared" si="43"/>
        <v>45978</v>
      </c>
      <c r="O325" s="48"/>
      <c r="P325" t="e">
        <f t="shared" ref="P325:P369" si="45">VLOOKUP(N325,$J$4:$K$509,2,FALSE)</f>
        <v>#N/A</v>
      </c>
      <c r="Q325" t="b">
        <f t="shared" ref="Q325:Q369" si="46">ISNA(P325)</f>
        <v>1</v>
      </c>
      <c r="R325" s="48" t="str">
        <f t="shared" si="42"/>
        <v/>
      </c>
      <c r="S325" t="str">
        <f t="shared" ref="S325:S369" si="47">IF(Q325=TRUE,"",P325)</f>
        <v/>
      </c>
      <c r="T325" s="48" t="str">
        <f t="shared" si="41"/>
        <v/>
      </c>
      <c r="AT325" s="4"/>
      <c r="AX325" s="92"/>
      <c r="BD325" s="92"/>
      <c r="BG325" s="4"/>
      <c r="BK325" s="92"/>
      <c r="BQ325" s="92"/>
      <c r="BT325" s="4"/>
    </row>
    <row r="326" spans="9:72" x14ac:dyDescent="0.2">
      <c r="I326" s="43">
        <v>60037</v>
      </c>
      <c r="J326" s="4">
        <f t="shared" si="44"/>
        <v>60037</v>
      </c>
      <c r="K326" s="42" t="s">
        <v>31</v>
      </c>
      <c r="M326" s="51">
        <f>M325+1</f>
        <v>45979</v>
      </c>
      <c r="N326" s="49">
        <f t="shared" si="43"/>
        <v>45979</v>
      </c>
      <c r="O326" s="48"/>
      <c r="P326" t="e">
        <f t="shared" si="45"/>
        <v>#N/A</v>
      </c>
      <c r="Q326" t="b">
        <f t="shared" si="46"/>
        <v>1</v>
      </c>
      <c r="R326" s="48" t="str">
        <f t="shared" si="42"/>
        <v/>
      </c>
      <c r="S326" t="str">
        <f t="shared" si="47"/>
        <v/>
      </c>
      <c r="T326" s="48" t="str">
        <f t="shared" si="41"/>
        <v/>
      </c>
      <c r="AT326" s="4"/>
      <c r="AX326" s="92"/>
      <c r="BD326" s="92"/>
      <c r="BG326" s="4"/>
      <c r="BK326" s="92"/>
      <c r="BQ326" s="92"/>
      <c r="BT326" s="4"/>
    </row>
    <row r="327" spans="9:72" x14ac:dyDescent="0.2">
      <c r="I327" s="43">
        <v>60047</v>
      </c>
      <c r="J327" s="4">
        <f t="shared" si="44"/>
        <v>60047</v>
      </c>
      <c r="K327" s="42" t="s">
        <v>29</v>
      </c>
      <c r="M327" s="51">
        <f t="shared" ref="M327:M337" si="48">M326+1</f>
        <v>45980</v>
      </c>
      <c r="N327" s="49">
        <f t="shared" si="43"/>
        <v>45980</v>
      </c>
      <c r="O327" s="48"/>
      <c r="P327" t="e">
        <f t="shared" si="45"/>
        <v>#N/A</v>
      </c>
      <c r="Q327" t="b">
        <f t="shared" si="46"/>
        <v>1</v>
      </c>
      <c r="R327" s="48" t="str">
        <f t="shared" si="42"/>
        <v/>
      </c>
      <c r="S327" t="str">
        <f t="shared" si="47"/>
        <v/>
      </c>
      <c r="T327" s="48" t="str">
        <f t="shared" si="41"/>
        <v/>
      </c>
      <c r="AT327" s="4"/>
      <c r="AX327" s="92"/>
      <c r="BD327" s="92"/>
      <c r="BG327" s="4"/>
      <c r="BK327" s="92"/>
      <c r="BQ327" s="92"/>
      <c r="BT327" s="4"/>
    </row>
    <row r="328" spans="9:72" x14ac:dyDescent="0.2">
      <c r="I328" s="43">
        <v>60048</v>
      </c>
      <c r="J328" s="4">
        <f t="shared" si="44"/>
        <v>60048</v>
      </c>
      <c r="K328" s="42" t="s">
        <v>30</v>
      </c>
      <c r="M328" s="51">
        <f t="shared" si="48"/>
        <v>45981</v>
      </c>
      <c r="N328" s="49">
        <f t="shared" si="43"/>
        <v>45981</v>
      </c>
      <c r="O328" s="48"/>
      <c r="P328" t="e">
        <f t="shared" si="45"/>
        <v>#N/A</v>
      </c>
      <c r="Q328" t="b">
        <f t="shared" si="46"/>
        <v>1</v>
      </c>
      <c r="R328" s="48" t="str">
        <f t="shared" si="42"/>
        <v/>
      </c>
      <c r="S328" t="str">
        <f t="shared" si="47"/>
        <v/>
      </c>
      <c r="T328" s="48" t="str">
        <f t="shared" si="41"/>
        <v/>
      </c>
      <c r="AT328" s="4"/>
      <c r="AX328" s="92"/>
      <c r="BD328" s="92"/>
      <c r="BG328" s="4"/>
      <c r="BK328" s="92"/>
      <c r="BQ328" s="92"/>
      <c r="BT328" s="4"/>
    </row>
    <row r="329" spans="9:72" x14ac:dyDescent="0.2">
      <c r="I329" s="41">
        <v>60355</v>
      </c>
      <c r="J329" s="4">
        <f t="shared" si="44"/>
        <v>60355</v>
      </c>
      <c r="K329" s="42" t="s">
        <v>27</v>
      </c>
      <c r="M329" s="51">
        <f t="shared" si="48"/>
        <v>45982</v>
      </c>
      <c r="N329" s="49">
        <f t="shared" si="43"/>
        <v>45982</v>
      </c>
      <c r="O329" s="48"/>
      <c r="P329" t="e">
        <f t="shared" si="45"/>
        <v>#N/A</v>
      </c>
      <c r="Q329" t="b">
        <f t="shared" si="46"/>
        <v>1</v>
      </c>
      <c r="R329" s="48" t="str">
        <f t="shared" si="42"/>
        <v/>
      </c>
      <c r="S329" t="str">
        <f t="shared" si="47"/>
        <v/>
      </c>
      <c r="T329" s="48" t="str">
        <f t="shared" si="41"/>
        <v/>
      </c>
      <c r="AT329" s="4"/>
      <c r="AX329" s="92"/>
      <c r="BD329" s="92"/>
      <c r="BG329" s="4"/>
      <c r="BK329" s="92"/>
      <c r="BQ329" s="92"/>
      <c r="BT329" s="4"/>
    </row>
    <row r="330" spans="9:72" x14ac:dyDescent="0.2">
      <c r="I330" s="41">
        <v>60356</v>
      </c>
      <c r="J330" s="4">
        <f t="shared" si="44"/>
        <v>60356</v>
      </c>
      <c r="K330" s="42" t="s">
        <v>28</v>
      </c>
      <c r="M330" s="51">
        <f t="shared" si="48"/>
        <v>45983</v>
      </c>
      <c r="N330" s="49">
        <f t="shared" si="43"/>
        <v>45983</v>
      </c>
      <c r="O330" s="48"/>
      <c r="P330" t="e">
        <f t="shared" si="45"/>
        <v>#N/A</v>
      </c>
      <c r="Q330" t="b">
        <f t="shared" si="46"/>
        <v>1</v>
      </c>
      <c r="R330" s="48" t="str">
        <f t="shared" si="42"/>
        <v/>
      </c>
      <c r="S330" t="str">
        <f t="shared" si="47"/>
        <v/>
      </c>
      <c r="T330" s="48" t="str">
        <f t="shared" si="41"/>
        <v/>
      </c>
      <c r="AT330" s="4"/>
      <c r="AX330" s="92"/>
      <c r="BD330" s="92"/>
      <c r="BG330" s="4"/>
      <c r="BK330" s="92"/>
      <c r="BQ330" s="92"/>
      <c r="BT330" s="4"/>
    </row>
    <row r="331" spans="9:72" x14ac:dyDescent="0.2">
      <c r="I331" s="43">
        <v>60394</v>
      </c>
      <c r="J331" s="4">
        <f t="shared" si="44"/>
        <v>60394</v>
      </c>
      <c r="K331" s="42" t="s">
        <v>31</v>
      </c>
      <c r="M331" s="51">
        <f t="shared" si="48"/>
        <v>45984</v>
      </c>
      <c r="N331" s="49">
        <f t="shared" si="43"/>
        <v>45984</v>
      </c>
      <c r="O331" s="48"/>
      <c r="P331" t="e">
        <f t="shared" si="45"/>
        <v>#N/A</v>
      </c>
      <c r="Q331" t="b">
        <f t="shared" si="46"/>
        <v>1</v>
      </c>
      <c r="R331" s="48" t="str">
        <f t="shared" si="42"/>
        <v/>
      </c>
      <c r="S331" t="str">
        <f t="shared" si="47"/>
        <v/>
      </c>
      <c r="T331" s="48" t="str">
        <f t="shared" si="41"/>
        <v/>
      </c>
      <c r="AT331" s="4"/>
      <c r="AX331" s="92"/>
      <c r="BD331" s="92"/>
      <c r="BG331" s="4"/>
      <c r="BK331" s="92"/>
      <c r="BQ331" s="92"/>
      <c r="BT331" s="4"/>
    </row>
    <row r="332" spans="9:72" x14ac:dyDescent="0.2">
      <c r="I332" s="43">
        <v>60404</v>
      </c>
      <c r="J332" s="4">
        <f t="shared" si="44"/>
        <v>60404</v>
      </c>
      <c r="K332" s="42" t="s">
        <v>29</v>
      </c>
      <c r="M332" s="51">
        <f t="shared" si="48"/>
        <v>45985</v>
      </c>
      <c r="N332" s="49">
        <f t="shared" si="43"/>
        <v>45985</v>
      </c>
      <c r="O332" s="48"/>
      <c r="P332" t="e">
        <f t="shared" si="45"/>
        <v>#N/A</v>
      </c>
      <c r="Q332" t="b">
        <f t="shared" si="46"/>
        <v>1</v>
      </c>
      <c r="R332" s="48" t="str">
        <f t="shared" si="42"/>
        <v/>
      </c>
      <c r="S332" t="str">
        <f t="shared" si="47"/>
        <v/>
      </c>
      <c r="T332" s="48" t="str">
        <f t="shared" si="41"/>
        <v/>
      </c>
      <c r="AT332" s="4"/>
      <c r="AX332" s="92"/>
      <c r="BD332" s="92"/>
      <c r="BG332" s="4"/>
      <c r="BK332" s="92"/>
      <c r="BQ332" s="92"/>
      <c r="BT332" s="4"/>
    </row>
    <row r="333" spans="9:72" x14ac:dyDescent="0.2">
      <c r="I333" s="43">
        <v>60405</v>
      </c>
      <c r="J333" s="4">
        <f t="shared" si="44"/>
        <v>60405</v>
      </c>
      <c r="K333" s="42" t="s">
        <v>30</v>
      </c>
      <c r="M333" s="51">
        <f t="shared" si="48"/>
        <v>45986</v>
      </c>
      <c r="N333" s="49">
        <f t="shared" si="43"/>
        <v>45986</v>
      </c>
      <c r="O333" s="48"/>
      <c r="P333" t="e">
        <f t="shared" si="45"/>
        <v>#N/A</v>
      </c>
      <c r="Q333" t="b">
        <f t="shared" si="46"/>
        <v>1</v>
      </c>
      <c r="R333" s="48" t="str">
        <f t="shared" si="42"/>
        <v/>
      </c>
      <c r="S333" t="str">
        <f t="shared" si="47"/>
        <v/>
      </c>
      <c r="T333" s="48" t="str">
        <f t="shared" si="41"/>
        <v/>
      </c>
      <c r="AT333" s="4"/>
      <c r="AX333" s="92"/>
      <c r="BD333" s="92"/>
      <c r="BG333" s="4"/>
      <c r="BK333" s="92"/>
      <c r="BQ333" s="92"/>
      <c r="BT333" s="4"/>
    </row>
    <row r="334" spans="9:72" x14ac:dyDescent="0.2">
      <c r="I334" s="41">
        <v>60733</v>
      </c>
      <c r="J334" s="4">
        <f t="shared" si="44"/>
        <v>60733</v>
      </c>
      <c r="K334" s="42" t="s">
        <v>27</v>
      </c>
      <c r="M334" s="51">
        <f t="shared" si="48"/>
        <v>45987</v>
      </c>
      <c r="N334" s="49">
        <f t="shared" si="43"/>
        <v>45987</v>
      </c>
      <c r="O334" s="48"/>
      <c r="P334" t="e">
        <f t="shared" si="45"/>
        <v>#N/A</v>
      </c>
      <c r="Q334" t="b">
        <f t="shared" si="46"/>
        <v>1</v>
      </c>
      <c r="R334" s="48" t="str">
        <f t="shared" si="42"/>
        <v/>
      </c>
      <c r="S334" t="str">
        <f t="shared" si="47"/>
        <v/>
      </c>
      <c r="T334" s="48" t="str">
        <f t="shared" si="41"/>
        <v/>
      </c>
      <c r="AT334" s="4"/>
      <c r="AX334" s="92"/>
      <c r="BD334" s="92"/>
      <c r="BG334" s="4"/>
      <c r="BK334" s="92"/>
      <c r="BQ334" s="92"/>
      <c r="BT334" s="4"/>
    </row>
    <row r="335" spans="9:72" x14ac:dyDescent="0.2">
      <c r="I335" s="41">
        <v>60734</v>
      </c>
      <c r="J335" s="4">
        <f t="shared" si="44"/>
        <v>60734</v>
      </c>
      <c r="K335" s="42" t="s">
        <v>28</v>
      </c>
      <c r="M335" s="51">
        <f t="shared" si="48"/>
        <v>45988</v>
      </c>
      <c r="N335" s="49">
        <f t="shared" si="43"/>
        <v>45988</v>
      </c>
      <c r="O335" s="48"/>
      <c r="P335" t="e">
        <f t="shared" si="45"/>
        <v>#N/A</v>
      </c>
      <c r="Q335" t="b">
        <f t="shared" si="46"/>
        <v>1</v>
      </c>
      <c r="R335" s="48" t="str">
        <f t="shared" si="42"/>
        <v/>
      </c>
      <c r="S335" t="str">
        <f t="shared" si="47"/>
        <v/>
      </c>
      <c r="T335" s="48" t="str">
        <f t="shared" si="41"/>
        <v/>
      </c>
      <c r="AT335" s="4"/>
      <c r="AX335" s="92"/>
      <c r="BD335" s="92"/>
      <c r="BG335" s="4"/>
      <c r="BK335" s="92"/>
      <c r="BQ335" s="92"/>
      <c r="BT335" s="4"/>
    </row>
    <row r="336" spans="9:72" x14ac:dyDescent="0.2">
      <c r="I336" s="43">
        <v>60772</v>
      </c>
      <c r="J336" s="4">
        <f t="shared" si="44"/>
        <v>60772</v>
      </c>
      <c r="K336" s="42" t="s">
        <v>31</v>
      </c>
      <c r="M336" s="51">
        <f t="shared" si="48"/>
        <v>45989</v>
      </c>
      <c r="N336" s="49">
        <f t="shared" si="43"/>
        <v>45989</v>
      </c>
      <c r="O336" s="48"/>
      <c r="P336" t="e">
        <f t="shared" si="45"/>
        <v>#N/A</v>
      </c>
      <c r="Q336" t="b">
        <f t="shared" si="46"/>
        <v>1</v>
      </c>
      <c r="R336" s="48" t="str">
        <f t="shared" si="42"/>
        <v/>
      </c>
      <c r="S336" t="str">
        <f t="shared" si="47"/>
        <v/>
      </c>
      <c r="T336" s="48" t="str">
        <f t="shared" si="41"/>
        <v/>
      </c>
      <c r="AT336" s="4"/>
      <c r="AX336" s="92"/>
      <c r="BD336" s="92"/>
      <c r="BG336" s="4"/>
      <c r="BK336" s="92"/>
      <c r="BQ336" s="92"/>
      <c r="BT336" s="4"/>
    </row>
    <row r="337" spans="9:72" x14ac:dyDescent="0.2">
      <c r="I337" s="43">
        <v>60782</v>
      </c>
      <c r="J337" s="4">
        <f t="shared" si="44"/>
        <v>60782</v>
      </c>
      <c r="K337" s="42" t="s">
        <v>29</v>
      </c>
      <c r="M337" s="51">
        <f t="shared" si="48"/>
        <v>45990</v>
      </c>
      <c r="N337" s="49">
        <f t="shared" si="43"/>
        <v>45990</v>
      </c>
      <c r="O337" s="48"/>
      <c r="P337" t="e">
        <f t="shared" si="45"/>
        <v>#N/A</v>
      </c>
      <c r="Q337" t="b">
        <f t="shared" si="46"/>
        <v>1</v>
      </c>
      <c r="R337" s="48" t="str">
        <f t="shared" si="42"/>
        <v/>
      </c>
      <c r="S337" t="str">
        <f t="shared" si="47"/>
        <v/>
      </c>
      <c r="T337" s="48" t="str">
        <f t="shared" si="41"/>
        <v/>
      </c>
      <c r="AT337" s="4"/>
      <c r="AX337" s="92"/>
      <c r="BD337" s="92"/>
      <c r="BG337" s="4"/>
      <c r="BK337" s="92"/>
      <c r="BQ337" s="92"/>
      <c r="BT337" s="4"/>
    </row>
    <row r="338" spans="9:72" x14ac:dyDescent="0.2">
      <c r="I338" s="43">
        <v>60783</v>
      </c>
      <c r="J338" s="4">
        <f t="shared" si="44"/>
        <v>60783</v>
      </c>
      <c r="K338" s="42" t="s">
        <v>30</v>
      </c>
      <c r="M338" s="51">
        <f>M337+1</f>
        <v>45991</v>
      </c>
      <c r="N338" s="49">
        <f t="shared" si="43"/>
        <v>45991</v>
      </c>
      <c r="O338" s="48"/>
      <c r="P338" t="e">
        <f t="shared" si="45"/>
        <v>#N/A</v>
      </c>
      <c r="Q338" t="b">
        <f t="shared" si="46"/>
        <v>1</v>
      </c>
      <c r="R338" s="48" t="str">
        <f t="shared" si="42"/>
        <v/>
      </c>
      <c r="S338" t="str">
        <f t="shared" si="47"/>
        <v/>
      </c>
      <c r="T338" s="48" t="str">
        <f t="shared" si="41"/>
        <v/>
      </c>
      <c r="AT338" s="4"/>
      <c r="AX338" s="92"/>
      <c r="BD338" s="92"/>
      <c r="BG338" s="4"/>
      <c r="BK338" s="92"/>
      <c r="BQ338" s="92"/>
      <c r="BT338" s="4"/>
    </row>
    <row r="339" spans="9:72" x14ac:dyDescent="0.2">
      <c r="I339" s="41">
        <v>61090</v>
      </c>
      <c r="J339" s="4">
        <f t="shared" si="44"/>
        <v>61090</v>
      </c>
      <c r="K339" s="42" t="s">
        <v>27</v>
      </c>
      <c r="M339" s="51">
        <f>M338+1</f>
        <v>45992</v>
      </c>
      <c r="N339" s="49">
        <f t="shared" si="43"/>
        <v>45992</v>
      </c>
      <c r="O339" s="48"/>
      <c r="P339" t="e">
        <f t="shared" si="45"/>
        <v>#N/A</v>
      </c>
      <c r="Q339" t="b">
        <f t="shared" si="46"/>
        <v>1</v>
      </c>
      <c r="R339" s="48" t="str">
        <f t="shared" si="42"/>
        <v/>
      </c>
      <c r="S339" t="str">
        <f t="shared" si="47"/>
        <v/>
      </c>
      <c r="T339" s="48" t="str">
        <f t="shared" si="41"/>
        <v/>
      </c>
      <c r="AT339" s="4"/>
      <c r="AX339" s="92"/>
      <c r="BD339" s="92"/>
      <c r="BG339" s="4"/>
      <c r="BK339" s="92"/>
      <c r="BQ339" s="92"/>
      <c r="BT339" s="4"/>
    </row>
    <row r="340" spans="9:72" x14ac:dyDescent="0.2">
      <c r="I340" s="41">
        <v>61091</v>
      </c>
      <c r="J340" s="4">
        <f t="shared" si="44"/>
        <v>61091</v>
      </c>
      <c r="K340" s="42" t="s">
        <v>28</v>
      </c>
      <c r="M340" s="51">
        <f>M339+1</f>
        <v>45993</v>
      </c>
      <c r="N340" s="49">
        <f t="shared" si="43"/>
        <v>45993</v>
      </c>
      <c r="O340" s="48"/>
      <c r="P340" t="e">
        <f t="shared" si="45"/>
        <v>#N/A</v>
      </c>
      <c r="Q340" t="b">
        <f t="shared" si="46"/>
        <v>1</v>
      </c>
      <c r="R340" s="48" t="str">
        <f t="shared" si="42"/>
        <v/>
      </c>
      <c r="S340" t="str">
        <f t="shared" si="47"/>
        <v/>
      </c>
      <c r="T340" s="48" t="str">
        <f t="shared" si="41"/>
        <v/>
      </c>
      <c r="AT340" s="4"/>
      <c r="AX340" s="92"/>
      <c r="BD340" s="92"/>
      <c r="BG340" s="4"/>
      <c r="BK340" s="92"/>
      <c r="BQ340" s="92"/>
      <c r="BT340" s="4"/>
    </row>
    <row r="341" spans="9:72" x14ac:dyDescent="0.2">
      <c r="I341" s="43">
        <v>61129</v>
      </c>
      <c r="J341" s="4">
        <f t="shared" si="44"/>
        <v>61129</v>
      </c>
      <c r="K341" s="42" t="s">
        <v>31</v>
      </c>
      <c r="M341" s="51">
        <f>M340+1</f>
        <v>45994</v>
      </c>
      <c r="N341" s="49">
        <f t="shared" si="43"/>
        <v>45994</v>
      </c>
      <c r="O341" s="48"/>
      <c r="P341" t="e">
        <f t="shared" si="45"/>
        <v>#N/A</v>
      </c>
      <c r="Q341" t="b">
        <f t="shared" si="46"/>
        <v>1</v>
      </c>
      <c r="R341" s="48" t="str">
        <f t="shared" si="42"/>
        <v/>
      </c>
      <c r="S341" t="str">
        <f t="shared" si="47"/>
        <v/>
      </c>
      <c r="T341" s="48" t="str">
        <f t="shared" si="41"/>
        <v/>
      </c>
      <c r="AT341" s="4"/>
      <c r="AX341" s="92"/>
      <c r="BD341" s="92"/>
      <c r="BG341" s="4"/>
      <c r="BK341" s="92"/>
      <c r="BQ341" s="92"/>
      <c r="BT341" s="4"/>
    </row>
    <row r="342" spans="9:72" x14ac:dyDescent="0.2">
      <c r="I342" s="43">
        <v>61139</v>
      </c>
      <c r="J342" s="4">
        <f t="shared" si="44"/>
        <v>61139</v>
      </c>
      <c r="K342" s="42" t="s">
        <v>29</v>
      </c>
      <c r="M342" s="51">
        <f>M341+1</f>
        <v>45995</v>
      </c>
      <c r="N342" s="49">
        <f t="shared" si="43"/>
        <v>45995</v>
      </c>
      <c r="O342" s="48"/>
      <c r="P342" t="e">
        <f t="shared" si="45"/>
        <v>#N/A</v>
      </c>
      <c r="Q342" t="b">
        <f t="shared" si="46"/>
        <v>1</v>
      </c>
      <c r="R342" s="48" t="str">
        <f t="shared" si="42"/>
        <v/>
      </c>
      <c r="S342" t="str">
        <f t="shared" si="47"/>
        <v/>
      </c>
      <c r="T342" s="48" t="str">
        <f t="shared" si="41"/>
        <v/>
      </c>
      <c r="AT342" s="4"/>
      <c r="AX342" s="92"/>
      <c r="BD342" s="92"/>
      <c r="BG342" s="4"/>
      <c r="BK342" s="92"/>
      <c r="BQ342" s="92"/>
      <c r="BT342" s="4"/>
    </row>
    <row r="343" spans="9:72" x14ac:dyDescent="0.2">
      <c r="I343" s="43">
        <v>61140</v>
      </c>
      <c r="J343" s="4">
        <f t="shared" si="44"/>
        <v>61140</v>
      </c>
      <c r="K343" s="42" t="s">
        <v>30</v>
      </c>
      <c r="M343" s="51">
        <f t="shared" ref="M343:M352" si="49">M342+1</f>
        <v>45996</v>
      </c>
      <c r="N343" s="49">
        <f t="shared" si="43"/>
        <v>45996</v>
      </c>
      <c r="O343" s="48"/>
      <c r="P343" t="e">
        <f t="shared" si="45"/>
        <v>#N/A</v>
      </c>
      <c r="Q343" t="b">
        <f t="shared" si="46"/>
        <v>1</v>
      </c>
      <c r="R343" s="48" t="str">
        <f t="shared" si="42"/>
        <v/>
      </c>
      <c r="S343" t="str">
        <f t="shared" si="47"/>
        <v/>
      </c>
      <c r="T343" s="48" t="str">
        <f t="shared" si="41"/>
        <v/>
      </c>
      <c r="AT343" s="4"/>
      <c r="AX343" s="92"/>
      <c r="BD343" s="92"/>
      <c r="BG343" s="4"/>
      <c r="BK343" s="92"/>
      <c r="BQ343" s="92"/>
      <c r="BT343" s="4"/>
    </row>
    <row r="344" spans="9:72" x14ac:dyDescent="0.2">
      <c r="I344" s="41">
        <v>61475</v>
      </c>
      <c r="J344" s="4">
        <f t="shared" si="44"/>
        <v>61475</v>
      </c>
      <c r="K344" s="42" t="s">
        <v>27</v>
      </c>
      <c r="M344" s="51">
        <f t="shared" si="49"/>
        <v>45997</v>
      </c>
      <c r="N344" s="49">
        <f t="shared" si="43"/>
        <v>45997</v>
      </c>
      <c r="O344" s="48"/>
      <c r="P344" t="e">
        <f t="shared" si="45"/>
        <v>#N/A</v>
      </c>
      <c r="Q344" t="b">
        <f t="shared" si="46"/>
        <v>1</v>
      </c>
      <c r="R344" s="48" t="str">
        <f t="shared" si="42"/>
        <v/>
      </c>
      <c r="S344" t="str">
        <f t="shared" si="47"/>
        <v/>
      </c>
      <c r="T344" s="48" t="str">
        <f t="shared" si="41"/>
        <v/>
      </c>
      <c r="AT344" s="4"/>
      <c r="AX344" s="92"/>
      <c r="BD344" s="92"/>
      <c r="BG344" s="4"/>
      <c r="BK344" s="92"/>
      <c r="BQ344" s="92"/>
      <c r="BT344" s="4"/>
    </row>
    <row r="345" spans="9:72" x14ac:dyDescent="0.2">
      <c r="I345" s="41">
        <v>61476</v>
      </c>
      <c r="J345" s="4">
        <f t="shared" si="44"/>
        <v>61476</v>
      </c>
      <c r="K345" s="42" t="s">
        <v>28</v>
      </c>
      <c r="M345" s="51">
        <f t="shared" si="49"/>
        <v>45998</v>
      </c>
      <c r="N345" s="49">
        <f t="shared" si="43"/>
        <v>45998</v>
      </c>
      <c r="O345" s="48"/>
      <c r="P345" t="e">
        <f t="shared" si="45"/>
        <v>#N/A</v>
      </c>
      <c r="Q345" t="b">
        <f t="shared" si="46"/>
        <v>1</v>
      </c>
      <c r="R345" s="48" t="str">
        <f t="shared" si="42"/>
        <v/>
      </c>
      <c r="S345" t="str">
        <f t="shared" si="47"/>
        <v/>
      </c>
      <c r="T345" s="48" t="str">
        <f t="shared" si="41"/>
        <v/>
      </c>
      <c r="AT345" s="4"/>
      <c r="AX345" s="92"/>
      <c r="BD345" s="92"/>
      <c r="BG345" s="4"/>
      <c r="BK345" s="92"/>
      <c r="BQ345" s="92"/>
      <c r="BT345" s="4"/>
    </row>
    <row r="346" spans="9:72" x14ac:dyDescent="0.2">
      <c r="I346" s="43">
        <v>61514</v>
      </c>
      <c r="J346" s="4">
        <f t="shared" si="44"/>
        <v>61514</v>
      </c>
      <c r="K346" s="42" t="s">
        <v>31</v>
      </c>
      <c r="M346" s="51">
        <f t="shared" si="49"/>
        <v>45999</v>
      </c>
      <c r="N346" s="49">
        <f t="shared" si="43"/>
        <v>45999</v>
      </c>
      <c r="O346" s="48"/>
      <c r="P346" t="e">
        <f t="shared" si="45"/>
        <v>#N/A</v>
      </c>
      <c r="Q346" t="b">
        <f t="shared" si="46"/>
        <v>1</v>
      </c>
      <c r="R346" s="48" t="str">
        <f t="shared" si="42"/>
        <v/>
      </c>
      <c r="S346" t="str">
        <f t="shared" si="47"/>
        <v/>
      </c>
      <c r="T346" s="48" t="str">
        <f t="shared" si="41"/>
        <v/>
      </c>
      <c r="AT346" s="4"/>
      <c r="AX346" s="92"/>
      <c r="BD346" s="92"/>
      <c r="BG346" s="4"/>
      <c r="BK346" s="92"/>
      <c r="BQ346" s="92"/>
      <c r="BT346" s="4"/>
    </row>
    <row r="347" spans="9:72" x14ac:dyDescent="0.2">
      <c r="I347" s="43">
        <v>61524</v>
      </c>
      <c r="J347" s="4">
        <f t="shared" si="44"/>
        <v>61524</v>
      </c>
      <c r="K347" s="42" t="s">
        <v>29</v>
      </c>
      <c r="M347" s="51">
        <f t="shared" si="49"/>
        <v>46000</v>
      </c>
      <c r="N347" s="49">
        <f t="shared" si="43"/>
        <v>46000</v>
      </c>
      <c r="O347" s="48"/>
      <c r="P347" t="e">
        <f t="shared" si="45"/>
        <v>#N/A</v>
      </c>
      <c r="Q347" t="b">
        <f t="shared" si="46"/>
        <v>1</v>
      </c>
      <c r="R347" s="48" t="str">
        <f t="shared" si="42"/>
        <v/>
      </c>
      <c r="S347" t="str">
        <f t="shared" si="47"/>
        <v/>
      </c>
      <c r="T347" s="48" t="str">
        <f t="shared" si="41"/>
        <v/>
      </c>
      <c r="AT347" s="4"/>
      <c r="AX347" s="92"/>
      <c r="BD347" s="92"/>
      <c r="BG347" s="4"/>
      <c r="BK347" s="92"/>
      <c r="BQ347" s="92"/>
      <c r="BT347" s="4"/>
    </row>
    <row r="348" spans="9:72" x14ac:dyDescent="0.2">
      <c r="I348" s="43">
        <v>61525</v>
      </c>
      <c r="J348" s="4">
        <f t="shared" si="44"/>
        <v>61525</v>
      </c>
      <c r="K348" s="42" t="s">
        <v>30</v>
      </c>
      <c r="M348" s="51">
        <f t="shared" si="49"/>
        <v>46001</v>
      </c>
      <c r="N348" s="49">
        <f t="shared" si="43"/>
        <v>46001</v>
      </c>
      <c r="O348" s="48"/>
      <c r="P348" t="e">
        <f t="shared" si="45"/>
        <v>#N/A</v>
      </c>
      <c r="Q348" t="b">
        <f t="shared" si="46"/>
        <v>1</v>
      </c>
      <c r="R348" s="48" t="str">
        <f t="shared" si="42"/>
        <v/>
      </c>
      <c r="S348" t="str">
        <f t="shared" si="47"/>
        <v/>
      </c>
      <c r="T348" s="48" t="str">
        <f t="shared" si="41"/>
        <v/>
      </c>
      <c r="AT348" s="4"/>
      <c r="AX348" s="92"/>
      <c r="BD348" s="92"/>
      <c r="BG348" s="4"/>
      <c r="BK348" s="92"/>
      <c r="BQ348" s="92"/>
      <c r="BT348" s="4"/>
    </row>
    <row r="349" spans="9:72" x14ac:dyDescent="0.2">
      <c r="I349" s="41">
        <v>61832</v>
      </c>
      <c r="J349" s="4">
        <f t="shared" si="44"/>
        <v>61832</v>
      </c>
      <c r="K349" s="42" t="s">
        <v>27</v>
      </c>
      <c r="M349" s="51">
        <f t="shared" si="49"/>
        <v>46002</v>
      </c>
      <c r="N349" s="49">
        <f t="shared" si="43"/>
        <v>46002</v>
      </c>
      <c r="O349" s="48"/>
      <c r="P349" t="e">
        <f t="shared" si="45"/>
        <v>#N/A</v>
      </c>
      <c r="Q349" t="b">
        <f t="shared" si="46"/>
        <v>1</v>
      </c>
      <c r="R349" s="48" t="str">
        <f t="shared" si="42"/>
        <v/>
      </c>
      <c r="S349" t="str">
        <f t="shared" si="47"/>
        <v/>
      </c>
      <c r="T349" s="48" t="str">
        <f t="shared" si="41"/>
        <v/>
      </c>
      <c r="AT349" s="4"/>
      <c r="AX349" s="92"/>
      <c r="BD349" s="92"/>
      <c r="BG349" s="4"/>
      <c r="BK349" s="92"/>
      <c r="BQ349" s="92"/>
      <c r="BT349" s="4"/>
    </row>
    <row r="350" spans="9:72" x14ac:dyDescent="0.2">
      <c r="I350" s="41">
        <v>61833</v>
      </c>
      <c r="J350" s="4">
        <f t="shared" si="44"/>
        <v>61833</v>
      </c>
      <c r="K350" s="42" t="s">
        <v>28</v>
      </c>
      <c r="M350" s="51">
        <f t="shared" si="49"/>
        <v>46003</v>
      </c>
      <c r="N350" s="49">
        <f t="shared" si="43"/>
        <v>46003</v>
      </c>
      <c r="O350" s="48"/>
      <c r="P350" t="e">
        <f t="shared" si="45"/>
        <v>#N/A</v>
      </c>
      <c r="Q350" t="b">
        <f t="shared" si="46"/>
        <v>1</v>
      </c>
      <c r="R350" s="48" t="str">
        <f t="shared" si="42"/>
        <v/>
      </c>
      <c r="S350" t="str">
        <f t="shared" si="47"/>
        <v/>
      </c>
      <c r="T350" s="48" t="str">
        <f t="shared" si="41"/>
        <v/>
      </c>
      <c r="AT350" s="4"/>
      <c r="AX350" s="92"/>
      <c r="BD350" s="92"/>
      <c r="BG350" s="4"/>
      <c r="BK350" s="92"/>
      <c r="BQ350" s="92"/>
      <c r="BT350" s="4"/>
    </row>
    <row r="351" spans="9:72" x14ac:dyDescent="0.2">
      <c r="I351" s="43">
        <v>61871</v>
      </c>
      <c r="J351" s="4">
        <f t="shared" si="44"/>
        <v>61871</v>
      </c>
      <c r="K351" s="42" t="s">
        <v>31</v>
      </c>
      <c r="M351" s="51">
        <f t="shared" si="49"/>
        <v>46004</v>
      </c>
      <c r="N351" s="49">
        <f t="shared" si="43"/>
        <v>46004</v>
      </c>
      <c r="O351" s="48"/>
      <c r="P351" t="e">
        <f t="shared" si="45"/>
        <v>#N/A</v>
      </c>
      <c r="Q351" t="b">
        <f t="shared" si="46"/>
        <v>1</v>
      </c>
      <c r="R351" s="48" t="str">
        <f t="shared" si="42"/>
        <v/>
      </c>
      <c r="S351" t="str">
        <f t="shared" si="47"/>
        <v/>
      </c>
      <c r="T351" s="48" t="str">
        <f t="shared" si="41"/>
        <v/>
      </c>
      <c r="AT351" s="4"/>
      <c r="AX351" s="92"/>
      <c r="BD351" s="92"/>
      <c r="BG351" s="4"/>
      <c r="BK351" s="92"/>
      <c r="BQ351" s="92"/>
      <c r="BT351" s="4"/>
    </row>
    <row r="352" spans="9:72" x14ac:dyDescent="0.2">
      <c r="I352" s="43">
        <v>61881</v>
      </c>
      <c r="J352" s="4">
        <f t="shared" si="44"/>
        <v>61881</v>
      </c>
      <c r="K352" s="42" t="s">
        <v>29</v>
      </c>
      <c r="M352" s="51">
        <f t="shared" si="49"/>
        <v>46005</v>
      </c>
      <c r="N352" s="49">
        <f t="shared" si="43"/>
        <v>46005</v>
      </c>
      <c r="O352" s="48"/>
      <c r="P352" t="e">
        <f t="shared" si="45"/>
        <v>#N/A</v>
      </c>
      <c r="Q352" t="b">
        <f t="shared" si="46"/>
        <v>1</v>
      </c>
      <c r="R352" s="48" t="str">
        <f t="shared" si="42"/>
        <v/>
      </c>
      <c r="S352" t="str">
        <f t="shared" si="47"/>
        <v/>
      </c>
      <c r="T352" s="48" t="str">
        <f t="shared" si="41"/>
        <v/>
      </c>
      <c r="AT352" s="4"/>
      <c r="AX352" s="92"/>
      <c r="BD352" s="92"/>
      <c r="BG352" s="4"/>
      <c r="BK352" s="92"/>
      <c r="BQ352" s="92"/>
      <c r="BT352" s="4"/>
    </row>
    <row r="353" spans="9:72" x14ac:dyDescent="0.2">
      <c r="I353" s="43">
        <v>61882</v>
      </c>
      <c r="J353" s="4">
        <f t="shared" si="44"/>
        <v>61882</v>
      </c>
      <c r="K353" s="42" t="s">
        <v>30</v>
      </c>
      <c r="M353" s="51">
        <f>M352+1</f>
        <v>46006</v>
      </c>
      <c r="N353" s="49">
        <f t="shared" si="43"/>
        <v>46006</v>
      </c>
      <c r="O353" s="48"/>
      <c r="P353" t="e">
        <f t="shared" si="45"/>
        <v>#N/A</v>
      </c>
      <c r="Q353" t="b">
        <f t="shared" si="46"/>
        <v>1</v>
      </c>
      <c r="R353" s="48" t="str">
        <f t="shared" si="42"/>
        <v/>
      </c>
      <c r="S353" t="str">
        <f t="shared" si="47"/>
        <v/>
      </c>
      <c r="T353" s="48" t="str">
        <f t="shared" si="41"/>
        <v/>
      </c>
      <c r="AT353" s="4"/>
      <c r="AX353" s="92"/>
      <c r="BD353" s="92"/>
      <c r="BG353" s="4"/>
      <c r="BK353" s="92"/>
      <c r="BQ353" s="92"/>
      <c r="BT353" s="4"/>
    </row>
    <row r="354" spans="9:72" x14ac:dyDescent="0.2">
      <c r="I354" s="41">
        <v>62182</v>
      </c>
      <c r="J354" s="4">
        <f t="shared" si="44"/>
        <v>62182</v>
      </c>
      <c r="K354" s="42" t="s">
        <v>27</v>
      </c>
      <c r="M354" s="51">
        <f t="shared" ref="M354:M366" si="50">M353+1</f>
        <v>46007</v>
      </c>
      <c r="N354" s="49">
        <f t="shared" si="43"/>
        <v>46007</v>
      </c>
      <c r="O354" s="48"/>
      <c r="P354" t="e">
        <f t="shared" si="45"/>
        <v>#N/A</v>
      </c>
      <c r="Q354" t="b">
        <f t="shared" si="46"/>
        <v>1</v>
      </c>
      <c r="R354" s="48" t="str">
        <f t="shared" si="42"/>
        <v/>
      </c>
      <c r="S354" t="str">
        <f t="shared" si="47"/>
        <v/>
      </c>
      <c r="T354" s="48" t="str">
        <f t="shared" si="41"/>
        <v/>
      </c>
      <c r="AT354" s="4"/>
      <c r="AX354" s="92"/>
      <c r="BD354" s="92"/>
      <c r="BG354" s="4"/>
      <c r="BK354" s="92"/>
      <c r="BQ354" s="92"/>
      <c r="BT354" s="4"/>
    </row>
    <row r="355" spans="9:72" x14ac:dyDescent="0.2">
      <c r="I355" s="41">
        <v>62183</v>
      </c>
      <c r="J355" s="4">
        <f t="shared" si="44"/>
        <v>62183</v>
      </c>
      <c r="K355" s="42" t="s">
        <v>28</v>
      </c>
      <c r="M355" s="51">
        <f t="shared" si="50"/>
        <v>46008</v>
      </c>
      <c r="N355" s="49">
        <f t="shared" si="43"/>
        <v>46008</v>
      </c>
      <c r="O355" s="48"/>
      <c r="P355" t="e">
        <f t="shared" si="45"/>
        <v>#N/A</v>
      </c>
      <c r="Q355" t="b">
        <f t="shared" si="46"/>
        <v>1</v>
      </c>
      <c r="R355" s="48" t="str">
        <f t="shared" si="42"/>
        <v/>
      </c>
      <c r="S355" t="str">
        <f t="shared" si="47"/>
        <v/>
      </c>
      <c r="T355" s="48" t="str">
        <f t="shared" si="41"/>
        <v/>
      </c>
      <c r="AT355" s="4"/>
      <c r="AX355" s="92"/>
      <c r="BD355" s="92"/>
      <c r="BG355" s="4"/>
      <c r="BK355" s="92"/>
      <c r="BQ355" s="92"/>
      <c r="BT355" s="4"/>
    </row>
    <row r="356" spans="9:72" x14ac:dyDescent="0.2">
      <c r="I356" s="43">
        <v>62221</v>
      </c>
      <c r="J356" s="4">
        <f t="shared" si="44"/>
        <v>62221</v>
      </c>
      <c r="K356" s="42" t="s">
        <v>31</v>
      </c>
      <c r="M356" s="51">
        <f t="shared" si="50"/>
        <v>46009</v>
      </c>
      <c r="N356" s="49">
        <f t="shared" si="43"/>
        <v>46009</v>
      </c>
      <c r="O356" s="48"/>
      <c r="P356" t="e">
        <f t="shared" si="45"/>
        <v>#N/A</v>
      </c>
      <c r="Q356" t="b">
        <f t="shared" si="46"/>
        <v>1</v>
      </c>
      <c r="R356" s="48" t="str">
        <f t="shared" si="42"/>
        <v/>
      </c>
      <c r="S356" t="str">
        <f t="shared" si="47"/>
        <v/>
      </c>
      <c r="T356" s="48" t="str">
        <f t="shared" si="41"/>
        <v/>
      </c>
      <c r="AT356" s="4"/>
      <c r="AX356" s="92"/>
      <c r="BD356" s="92"/>
      <c r="BG356" s="4"/>
      <c r="BK356" s="92"/>
      <c r="BQ356" s="92"/>
      <c r="BT356" s="4"/>
    </row>
    <row r="357" spans="9:72" x14ac:dyDescent="0.2">
      <c r="I357" s="43">
        <v>62231</v>
      </c>
      <c r="J357" s="4">
        <f t="shared" si="44"/>
        <v>62231</v>
      </c>
      <c r="K357" s="42" t="s">
        <v>29</v>
      </c>
      <c r="M357" s="51">
        <f t="shared" si="50"/>
        <v>46010</v>
      </c>
      <c r="N357" s="49">
        <f t="shared" si="43"/>
        <v>46010</v>
      </c>
      <c r="O357" s="48"/>
      <c r="P357" t="e">
        <f t="shared" si="45"/>
        <v>#N/A</v>
      </c>
      <c r="Q357" t="b">
        <f t="shared" si="46"/>
        <v>1</v>
      </c>
      <c r="R357" s="48" t="str">
        <f t="shared" si="42"/>
        <v/>
      </c>
      <c r="S357" t="str">
        <f t="shared" si="47"/>
        <v/>
      </c>
      <c r="T357" s="48" t="str">
        <f t="shared" si="41"/>
        <v/>
      </c>
      <c r="AT357" s="4"/>
      <c r="AX357" s="92"/>
      <c r="BD357" s="92"/>
      <c r="BG357" s="4"/>
      <c r="BK357" s="92"/>
      <c r="BQ357" s="92"/>
      <c r="BT357" s="4"/>
    </row>
    <row r="358" spans="9:72" x14ac:dyDescent="0.2">
      <c r="I358" s="43">
        <v>62232</v>
      </c>
      <c r="J358" s="4">
        <f t="shared" si="44"/>
        <v>62232</v>
      </c>
      <c r="K358" s="42" t="s">
        <v>30</v>
      </c>
      <c r="M358" s="51">
        <f t="shared" si="50"/>
        <v>46011</v>
      </c>
      <c r="N358" s="49">
        <f t="shared" si="43"/>
        <v>46011</v>
      </c>
      <c r="O358" s="48"/>
      <c r="P358" t="e">
        <f t="shared" si="45"/>
        <v>#N/A</v>
      </c>
      <c r="Q358" t="b">
        <f t="shared" si="46"/>
        <v>1</v>
      </c>
      <c r="R358" s="48" t="str">
        <f t="shared" si="42"/>
        <v/>
      </c>
      <c r="S358" t="str">
        <f t="shared" si="47"/>
        <v/>
      </c>
      <c r="T358" s="48" t="str">
        <f t="shared" si="41"/>
        <v/>
      </c>
      <c r="AT358" s="4"/>
      <c r="AX358" s="92"/>
      <c r="BD358" s="92"/>
      <c r="BG358" s="4"/>
      <c r="BK358" s="92"/>
      <c r="BQ358" s="92"/>
      <c r="BT358" s="4"/>
    </row>
    <row r="359" spans="9:72" x14ac:dyDescent="0.2">
      <c r="I359" s="41">
        <v>62567</v>
      </c>
      <c r="J359" s="4">
        <f t="shared" si="44"/>
        <v>62567</v>
      </c>
      <c r="K359" s="42" t="s">
        <v>27</v>
      </c>
      <c r="M359" s="51">
        <f t="shared" si="50"/>
        <v>46012</v>
      </c>
      <c r="N359" s="49">
        <f t="shared" si="43"/>
        <v>46012</v>
      </c>
      <c r="O359" s="48"/>
      <c r="P359" t="e">
        <f t="shared" si="45"/>
        <v>#N/A</v>
      </c>
      <c r="Q359" t="b">
        <f t="shared" si="46"/>
        <v>1</v>
      </c>
      <c r="R359" s="48" t="str">
        <f t="shared" si="42"/>
        <v/>
      </c>
      <c r="S359" t="str">
        <f t="shared" si="47"/>
        <v/>
      </c>
      <c r="T359" s="48" t="str">
        <f t="shared" si="41"/>
        <v/>
      </c>
      <c r="AT359" s="4"/>
      <c r="AX359" s="92"/>
      <c r="BD359" s="92"/>
      <c r="BG359" s="4"/>
      <c r="BK359" s="92"/>
      <c r="BQ359" s="92"/>
      <c r="BT359" s="4"/>
    </row>
    <row r="360" spans="9:72" x14ac:dyDescent="0.2">
      <c r="I360" s="41">
        <v>62568</v>
      </c>
      <c r="J360" s="4">
        <f t="shared" si="44"/>
        <v>62568</v>
      </c>
      <c r="K360" s="42" t="s">
        <v>28</v>
      </c>
      <c r="M360" s="51">
        <f t="shared" si="50"/>
        <v>46013</v>
      </c>
      <c r="N360" s="49">
        <f t="shared" si="43"/>
        <v>46013</v>
      </c>
      <c r="O360" s="48"/>
      <c r="P360" t="e">
        <f t="shared" si="45"/>
        <v>#N/A</v>
      </c>
      <c r="Q360" t="b">
        <f t="shared" si="46"/>
        <v>1</v>
      </c>
      <c r="R360" s="48" t="str">
        <f t="shared" si="42"/>
        <v/>
      </c>
      <c r="S360" t="str">
        <f t="shared" si="47"/>
        <v/>
      </c>
      <c r="T360" s="48" t="str">
        <f t="shared" si="41"/>
        <v/>
      </c>
      <c r="AT360" s="4"/>
      <c r="AX360" s="92"/>
      <c r="BD360" s="92"/>
      <c r="BG360" s="4"/>
      <c r="BK360" s="92"/>
      <c r="BQ360" s="92"/>
      <c r="BT360" s="4"/>
    </row>
    <row r="361" spans="9:72" x14ac:dyDescent="0.2">
      <c r="I361" s="43">
        <v>62606</v>
      </c>
      <c r="J361" s="4">
        <f t="shared" si="44"/>
        <v>62606</v>
      </c>
      <c r="K361" s="42" t="s">
        <v>31</v>
      </c>
      <c r="M361" s="51">
        <f t="shared" si="50"/>
        <v>46014</v>
      </c>
      <c r="N361" s="49">
        <f t="shared" si="43"/>
        <v>46014</v>
      </c>
      <c r="O361" s="48"/>
      <c r="P361" t="e">
        <f t="shared" si="45"/>
        <v>#N/A</v>
      </c>
      <c r="Q361" t="b">
        <f t="shared" si="46"/>
        <v>1</v>
      </c>
      <c r="R361" s="48" t="str">
        <f t="shared" si="42"/>
        <v/>
      </c>
      <c r="S361" t="str">
        <f t="shared" si="47"/>
        <v/>
      </c>
      <c r="T361" s="48" t="str">
        <f t="shared" si="41"/>
        <v/>
      </c>
      <c r="AT361" s="4"/>
      <c r="AX361" s="92"/>
      <c r="BD361" s="92"/>
      <c r="BG361" s="4"/>
      <c r="BK361" s="92"/>
      <c r="BQ361" s="92"/>
      <c r="BT361" s="4"/>
    </row>
    <row r="362" spans="9:72" x14ac:dyDescent="0.2">
      <c r="I362" s="43">
        <v>62616</v>
      </c>
      <c r="J362" s="4">
        <f t="shared" si="44"/>
        <v>62616</v>
      </c>
      <c r="K362" s="42" t="s">
        <v>29</v>
      </c>
      <c r="M362" s="51">
        <f t="shared" si="50"/>
        <v>46015</v>
      </c>
      <c r="N362" s="49">
        <f t="shared" si="43"/>
        <v>46015</v>
      </c>
      <c r="O362" s="48"/>
      <c r="P362" t="e">
        <f t="shared" si="45"/>
        <v>#N/A</v>
      </c>
      <c r="Q362" t="b">
        <f t="shared" si="46"/>
        <v>1</v>
      </c>
      <c r="R362" s="48" t="str">
        <f t="shared" si="42"/>
        <v/>
      </c>
      <c r="S362" t="str">
        <f t="shared" si="47"/>
        <v/>
      </c>
      <c r="T362" s="48" t="str">
        <f t="shared" si="41"/>
        <v/>
      </c>
      <c r="AT362" s="4"/>
      <c r="AX362" s="92"/>
      <c r="BD362" s="92"/>
      <c r="BG362" s="4"/>
      <c r="BK362" s="92"/>
      <c r="BQ362" s="92"/>
      <c r="BT362" s="4"/>
    </row>
    <row r="363" spans="9:72" x14ac:dyDescent="0.2">
      <c r="I363" s="43">
        <v>62617</v>
      </c>
      <c r="J363" s="4">
        <f t="shared" si="44"/>
        <v>62617</v>
      </c>
      <c r="K363" s="42" t="s">
        <v>30</v>
      </c>
      <c r="M363" s="51">
        <f t="shared" si="50"/>
        <v>46016</v>
      </c>
      <c r="N363" s="49">
        <f t="shared" si="43"/>
        <v>46016</v>
      </c>
      <c r="O363" s="48" t="s">
        <v>13</v>
      </c>
      <c r="P363" t="e">
        <f t="shared" si="45"/>
        <v>#N/A</v>
      </c>
      <c r="Q363" t="b">
        <f t="shared" si="46"/>
        <v>1</v>
      </c>
      <c r="R363" s="48" t="str">
        <f t="shared" si="42"/>
        <v/>
      </c>
      <c r="S363" t="str">
        <f t="shared" si="47"/>
        <v/>
      </c>
      <c r="T363" s="48" t="str">
        <f t="shared" si="41"/>
        <v>Kerstmis</v>
      </c>
      <c r="AT363" s="4"/>
      <c r="AX363" s="92"/>
      <c r="BD363" s="92"/>
      <c r="BG363" s="4"/>
      <c r="BK363" s="92"/>
      <c r="BQ363" s="92"/>
      <c r="BT363" s="4"/>
    </row>
    <row r="364" spans="9:72" x14ac:dyDescent="0.2">
      <c r="I364" s="41">
        <v>62924</v>
      </c>
      <c r="J364" s="4">
        <f t="shared" si="44"/>
        <v>62924</v>
      </c>
      <c r="K364" s="42" t="s">
        <v>27</v>
      </c>
      <c r="M364" s="51">
        <f t="shared" si="50"/>
        <v>46017</v>
      </c>
      <c r="N364" s="49">
        <f t="shared" si="43"/>
        <v>46017</v>
      </c>
      <c r="O364" s="48"/>
      <c r="P364" t="e">
        <f t="shared" si="45"/>
        <v>#N/A</v>
      </c>
      <c r="Q364" t="b">
        <f t="shared" si="46"/>
        <v>1</v>
      </c>
      <c r="R364" s="48" t="str">
        <f t="shared" si="42"/>
        <v/>
      </c>
      <c r="S364" t="str">
        <f t="shared" si="47"/>
        <v/>
      </c>
      <c r="T364" s="48" t="str">
        <f t="shared" si="41"/>
        <v/>
      </c>
      <c r="AT364" s="4"/>
      <c r="AX364" s="92"/>
      <c r="BD364" s="92"/>
      <c r="BG364" s="4"/>
      <c r="BK364" s="92"/>
      <c r="BQ364" s="92"/>
      <c r="BT364" s="4"/>
    </row>
    <row r="365" spans="9:72" x14ac:dyDescent="0.2">
      <c r="I365" s="41">
        <v>62925</v>
      </c>
      <c r="J365" s="4">
        <f t="shared" si="44"/>
        <v>62925</v>
      </c>
      <c r="K365" s="42" t="s">
        <v>28</v>
      </c>
      <c r="M365" s="51">
        <f t="shared" si="50"/>
        <v>46018</v>
      </c>
      <c r="N365" s="49">
        <f t="shared" si="43"/>
        <v>46018</v>
      </c>
      <c r="O365" s="48"/>
      <c r="P365" t="e">
        <f t="shared" si="45"/>
        <v>#N/A</v>
      </c>
      <c r="Q365" t="b">
        <f t="shared" si="46"/>
        <v>1</v>
      </c>
      <c r="R365" s="48" t="str">
        <f t="shared" si="42"/>
        <v/>
      </c>
      <c r="S365" t="str">
        <f t="shared" si="47"/>
        <v/>
      </c>
      <c r="T365" s="48" t="str">
        <f t="shared" si="41"/>
        <v/>
      </c>
      <c r="AT365" s="4"/>
      <c r="AX365" s="92"/>
      <c r="BD365" s="92"/>
      <c r="BG365" s="4"/>
      <c r="BK365" s="92"/>
      <c r="BQ365" s="92"/>
      <c r="BT365" s="4"/>
    </row>
    <row r="366" spans="9:72" x14ac:dyDescent="0.2">
      <c r="I366" s="43">
        <v>62963</v>
      </c>
      <c r="J366" s="4">
        <f t="shared" si="44"/>
        <v>62963</v>
      </c>
      <c r="K366" s="42" t="s">
        <v>31</v>
      </c>
      <c r="M366" s="51">
        <f t="shared" si="50"/>
        <v>46019</v>
      </c>
      <c r="N366" s="49">
        <f t="shared" si="43"/>
        <v>46019</v>
      </c>
      <c r="O366" s="48"/>
      <c r="P366" t="e">
        <f t="shared" si="45"/>
        <v>#N/A</v>
      </c>
      <c r="Q366" t="b">
        <f t="shared" si="46"/>
        <v>1</v>
      </c>
      <c r="R366" s="48" t="str">
        <f t="shared" si="42"/>
        <v/>
      </c>
      <c r="S366" t="str">
        <f t="shared" si="47"/>
        <v/>
      </c>
      <c r="T366" s="48" t="str">
        <f t="shared" si="41"/>
        <v/>
      </c>
      <c r="AT366" s="4"/>
      <c r="AX366" s="92"/>
      <c r="BD366" s="92"/>
      <c r="BG366" s="4"/>
      <c r="BK366" s="92"/>
      <c r="BQ366" s="92"/>
      <c r="BT366" s="4"/>
    </row>
    <row r="367" spans="9:72" x14ac:dyDescent="0.2">
      <c r="I367" s="43">
        <v>62973</v>
      </c>
      <c r="J367" s="4">
        <f t="shared" si="44"/>
        <v>62973</v>
      </c>
      <c r="K367" s="42" t="s">
        <v>29</v>
      </c>
      <c r="M367" s="51">
        <f>M366+1</f>
        <v>46020</v>
      </c>
      <c r="N367" s="49">
        <f t="shared" si="43"/>
        <v>46020</v>
      </c>
      <c r="O367" s="48"/>
      <c r="P367" t="e">
        <f t="shared" si="45"/>
        <v>#N/A</v>
      </c>
      <c r="Q367" t="b">
        <f t="shared" si="46"/>
        <v>1</v>
      </c>
      <c r="R367" s="48" t="str">
        <f t="shared" si="42"/>
        <v/>
      </c>
      <c r="S367" t="str">
        <f t="shared" si="47"/>
        <v/>
      </c>
      <c r="T367" s="48" t="str">
        <f t="shared" si="41"/>
        <v/>
      </c>
      <c r="AT367" s="4"/>
      <c r="AX367" s="92"/>
      <c r="BD367" s="92"/>
      <c r="BG367" s="4"/>
      <c r="BK367" s="92"/>
      <c r="BQ367" s="92"/>
      <c r="BT367" s="4"/>
    </row>
    <row r="368" spans="9:72" x14ac:dyDescent="0.2">
      <c r="I368" s="43">
        <v>62974</v>
      </c>
      <c r="J368" s="4">
        <f t="shared" si="44"/>
        <v>62974</v>
      </c>
      <c r="K368" s="42" t="s">
        <v>30</v>
      </c>
      <c r="M368" s="51">
        <f>M367+1</f>
        <v>46021</v>
      </c>
      <c r="N368" s="49">
        <f t="shared" si="43"/>
        <v>46021</v>
      </c>
      <c r="O368" s="48"/>
      <c r="P368" t="e">
        <f t="shared" si="45"/>
        <v>#N/A</v>
      </c>
      <c r="Q368" t="b">
        <f t="shared" si="46"/>
        <v>1</v>
      </c>
      <c r="R368" s="48" t="str">
        <f t="shared" si="42"/>
        <v/>
      </c>
      <c r="S368" t="str">
        <f t="shared" si="47"/>
        <v/>
      </c>
      <c r="T368" s="48" t="str">
        <f t="shared" si="41"/>
        <v/>
      </c>
      <c r="AT368" s="4"/>
      <c r="AX368" s="92"/>
      <c r="BD368" s="92"/>
      <c r="BG368" s="4"/>
      <c r="BK368" s="92"/>
      <c r="BQ368" s="92"/>
      <c r="BT368" s="4"/>
    </row>
    <row r="369" spans="9:72" ht="13.5" thickBot="1" x14ac:dyDescent="0.25">
      <c r="I369" s="41">
        <v>63274</v>
      </c>
      <c r="J369" s="4">
        <f t="shared" si="44"/>
        <v>63274</v>
      </c>
      <c r="K369" s="42" t="s">
        <v>27</v>
      </c>
      <c r="M369" s="52">
        <f>M368+1</f>
        <v>46022</v>
      </c>
      <c r="N369" s="53">
        <f t="shared" si="43"/>
        <v>46022</v>
      </c>
      <c r="O369" s="50"/>
      <c r="P369" s="91" t="e">
        <f t="shared" si="45"/>
        <v>#N/A</v>
      </c>
      <c r="Q369" s="91" t="b">
        <f t="shared" si="46"/>
        <v>1</v>
      </c>
      <c r="R369" s="50" t="str">
        <f t="shared" si="42"/>
        <v/>
      </c>
      <c r="S369" s="91" t="str">
        <f t="shared" si="47"/>
        <v/>
      </c>
      <c r="T369" s="50" t="str">
        <f t="shared" si="41"/>
        <v/>
      </c>
      <c r="AT369" s="4"/>
      <c r="AX369" s="92"/>
      <c r="BD369" s="92"/>
      <c r="BG369" s="4"/>
      <c r="BK369" s="92"/>
      <c r="BQ369" s="92"/>
      <c r="BT369" s="4"/>
    </row>
    <row r="370" spans="9:72" x14ac:dyDescent="0.2">
      <c r="I370" s="41">
        <v>63275</v>
      </c>
      <c r="J370" s="4">
        <f t="shared" si="44"/>
        <v>63275</v>
      </c>
      <c r="K370" s="42" t="s">
        <v>28</v>
      </c>
    </row>
    <row r="371" spans="9:72" x14ac:dyDescent="0.2">
      <c r="I371" s="43">
        <v>63313</v>
      </c>
      <c r="J371" s="4">
        <f t="shared" si="44"/>
        <v>63313</v>
      </c>
      <c r="K371" s="42" t="s">
        <v>31</v>
      </c>
    </row>
    <row r="372" spans="9:72" x14ac:dyDescent="0.2">
      <c r="I372" s="43">
        <v>63323</v>
      </c>
      <c r="J372" s="4">
        <f t="shared" si="44"/>
        <v>63323</v>
      </c>
      <c r="K372" s="42" t="s">
        <v>29</v>
      </c>
    </row>
    <row r="373" spans="9:72" x14ac:dyDescent="0.2">
      <c r="I373" s="43">
        <v>63324</v>
      </c>
      <c r="J373" s="4">
        <f t="shared" si="44"/>
        <v>63324</v>
      </c>
      <c r="K373" s="42" t="s">
        <v>30</v>
      </c>
    </row>
    <row r="374" spans="9:72" x14ac:dyDescent="0.2">
      <c r="I374" s="41">
        <v>63659</v>
      </c>
      <c r="J374" s="4">
        <f t="shared" si="44"/>
        <v>63659</v>
      </c>
      <c r="K374" s="42" t="s">
        <v>27</v>
      </c>
    </row>
    <row r="375" spans="9:72" x14ac:dyDescent="0.2">
      <c r="I375" s="41">
        <v>63660</v>
      </c>
      <c r="J375" s="4">
        <f t="shared" si="44"/>
        <v>63660</v>
      </c>
      <c r="K375" s="42" t="s">
        <v>28</v>
      </c>
    </row>
    <row r="376" spans="9:72" x14ac:dyDescent="0.2">
      <c r="I376" s="43">
        <v>63698</v>
      </c>
      <c r="J376" s="4">
        <f t="shared" si="44"/>
        <v>63698</v>
      </c>
      <c r="K376" s="42" t="s">
        <v>31</v>
      </c>
    </row>
    <row r="377" spans="9:72" x14ac:dyDescent="0.2">
      <c r="I377" s="43">
        <v>63708</v>
      </c>
      <c r="J377" s="4">
        <f t="shared" si="44"/>
        <v>63708</v>
      </c>
      <c r="K377" s="42" t="s">
        <v>29</v>
      </c>
    </row>
    <row r="378" spans="9:72" x14ac:dyDescent="0.2">
      <c r="I378" s="43">
        <v>63709</v>
      </c>
      <c r="J378" s="4">
        <f t="shared" si="44"/>
        <v>63709</v>
      </c>
      <c r="K378" s="42" t="s">
        <v>30</v>
      </c>
    </row>
    <row r="379" spans="9:72" x14ac:dyDescent="0.2">
      <c r="I379" s="41">
        <v>64016</v>
      </c>
      <c r="J379" s="4">
        <f t="shared" si="44"/>
        <v>64016</v>
      </c>
      <c r="K379" s="42" t="s">
        <v>27</v>
      </c>
    </row>
    <row r="380" spans="9:72" x14ac:dyDescent="0.2">
      <c r="I380" s="41">
        <v>64017</v>
      </c>
      <c r="J380" s="4">
        <f t="shared" si="44"/>
        <v>64017</v>
      </c>
      <c r="K380" s="42" t="s">
        <v>28</v>
      </c>
    </row>
    <row r="381" spans="9:72" x14ac:dyDescent="0.2">
      <c r="I381" s="43">
        <v>64055</v>
      </c>
      <c r="J381" s="4">
        <f t="shared" si="44"/>
        <v>64055</v>
      </c>
      <c r="K381" s="42" t="s">
        <v>31</v>
      </c>
    </row>
    <row r="382" spans="9:72" x14ac:dyDescent="0.2">
      <c r="I382" s="43">
        <v>64065</v>
      </c>
      <c r="J382" s="4">
        <f t="shared" si="44"/>
        <v>64065</v>
      </c>
      <c r="K382" s="42" t="s">
        <v>29</v>
      </c>
    </row>
    <row r="383" spans="9:72" x14ac:dyDescent="0.2">
      <c r="I383" s="43">
        <v>64066</v>
      </c>
      <c r="J383" s="4">
        <f t="shared" si="44"/>
        <v>64066</v>
      </c>
      <c r="K383" s="42" t="s">
        <v>30</v>
      </c>
    </row>
    <row r="384" spans="9:72" x14ac:dyDescent="0.2">
      <c r="I384" s="41">
        <v>64394</v>
      </c>
      <c r="J384" s="4">
        <f t="shared" si="44"/>
        <v>64394</v>
      </c>
      <c r="K384" s="42" t="s">
        <v>27</v>
      </c>
    </row>
    <row r="385" spans="9:11" x14ac:dyDescent="0.2">
      <c r="I385" s="41">
        <v>64395</v>
      </c>
      <c r="J385" s="4">
        <f t="shared" si="44"/>
        <v>64395</v>
      </c>
      <c r="K385" s="42" t="s">
        <v>28</v>
      </c>
    </row>
    <row r="386" spans="9:11" x14ac:dyDescent="0.2">
      <c r="I386" s="43">
        <v>64433</v>
      </c>
      <c r="J386" s="4">
        <f t="shared" si="44"/>
        <v>64433</v>
      </c>
      <c r="K386" s="42" t="s">
        <v>31</v>
      </c>
    </row>
    <row r="387" spans="9:11" x14ac:dyDescent="0.2">
      <c r="I387" s="43">
        <v>64443</v>
      </c>
      <c r="J387" s="4">
        <f t="shared" si="44"/>
        <v>64443</v>
      </c>
      <c r="K387" s="42" t="s">
        <v>29</v>
      </c>
    </row>
    <row r="388" spans="9:11" x14ac:dyDescent="0.2">
      <c r="I388" s="43">
        <v>64444</v>
      </c>
      <c r="J388" s="4">
        <f t="shared" si="44"/>
        <v>64444</v>
      </c>
      <c r="K388" s="42" t="s">
        <v>30</v>
      </c>
    </row>
    <row r="389" spans="9:11" x14ac:dyDescent="0.2">
      <c r="I389" s="41">
        <v>64751</v>
      </c>
      <c r="J389" s="4">
        <f t="shared" ref="J389:J452" si="51">I389</f>
        <v>64751</v>
      </c>
      <c r="K389" s="42" t="s">
        <v>27</v>
      </c>
    </row>
    <row r="390" spans="9:11" x14ac:dyDescent="0.2">
      <c r="I390" s="41">
        <v>64752</v>
      </c>
      <c r="J390" s="4">
        <f t="shared" si="51"/>
        <v>64752</v>
      </c>
      <c r="K390" s="42" t="s">
        <v>28</v>
      </c>
    </row>
    <row r="391" spans="9:11" x14ac:dyDescent="0.2">
      <c r="I391" s="43">
        <v>64790</v>
      </c>
      <c r="J391" s="4">
        <f t="shared" si="51"/>
        <v>64790</v>
      </c>
      <c r="K391" s="42" t="s">
        <v>31</v>
      </c>
    </row>
    <row r="392" spans="9:11" x14ac:dyDescent="0.2">
      <c r="I392" s="43">
        <v>64800</v>
      </c>
      <c r="J392" s="4">
        <f t="shared" si="51"/>
        <v>64800</v>
      </c>
      <c r="K392" s="42" t="s">
        <v>29</v>
      </c>
    </row>
    <row r="393" spans="9:11" x14ac:dyDescent="0.2">
      <c r="I393" s="43">
        <v>64801</v>
      </c>
      <c r="J393" s="4">
        <f t="shared" si="51"/>
        <v>64801</v>
      </c>
      <c r="K393" s="42" t="s">
        <v>30</v>
      </c>
    </row>
    <row r="394" spans="9:11" x14ac:dyDescent="0.2">
      <c r="I394" s="41">
        <v>65108</v>
      </c>
      <c r="J394" s="4">
        <f t="shared" si="51"/>
        <v>65108</v>
      </c>
      <c r="K394" s="42" t="s">
        <v>27</v>
      </c>
    </row>
    <row r="395" spans="9:11" x14ac:dyDescent="0.2">
      <c r="I395" s="41">
        <v>65109</v>
      </c>
      <c r="J395" s="4">
        <f t="shared" si="51"/>
        <v>65109</v>
      </c>
      <c r="K395" s="42" t="s">
        <v>28</v>
      </c>
    </row>
    <row r="396" spans="9:11" x14ac:dyDescent="0.2">
      <c r="I396" s="43">
        <v>65147</v>
      </c>
      <c r="J396" s="4">
        <f t="shared" si="51"/>
        <v>65147</v>
      </c>
      <c r="K396" s="42" t="s">
        <v>31</v>
      </c>
    </row>
    <row r="397" spans="9:11" x14ac:dyDescent="0.2">
      <c r="I397" s="43">
        <v>65157</v>
      </c>
      <c r="J397" s="4">
        <f t="shared" si="51"/>
        <v>65157</v>
      </c>
      <c r="K397" s="42" t="s">
        <v>29</v>
      </c>
    </row>
    <row r="398" spans="9:11" x14ac:dyDescent="0.2">
      <c r="I398" s="43">
        <v>65158</v>
      </c>
      <c r="J398" s="4">
        <f t="shared" si="51"/>
        <v>65158</v>
      </c>
      <c r="K398" s="42" t="s">
        <v>30</v>
      </c>
    </row>
    <row r="399" spans="9:11" x14ac:dyDescent="0.2">
      <c r="I399" s="41">
        <v>65493</v>
      </c>
      <c r="J399" s="4">
        <f t="shared" si="51"/>
        <v>65493</v>
      </c>
      <c r="K399" s="42" t="s">
        <v>27</v>
      </c>
    </row>
    <row r="400" spans="9:11" x14ac:dyDescent="0.2">
      <c r="I400" s="41">
        <v>65494</v>
      </c>
      <c r="J400" s="4">
        <f t="shared" si="51"/>
        <v>65494</v>
      </c>
      <c r="K400" s="42" t="s">
        <v>28</v>
      </c>
    </row>
    <row r="401" spans="9:11" x14ac:dyDescent="0.2">
      <c r="I401" s="43">
        <v>65532</v>
      </c>
      <c r="J401" s="4">
        <f t="shared" si="51"/>
        <v>65532</v>
      </c>
      <c r="K401" s="42" t="s">
        <v>31</v>
      </c>
    </row>
    <row r="402" spans="9:11" x14ac:dyDescent="0.2">
      <c r="I402" s="43">
        <v>65542</v>
      </c>
      <c r="J402" s="4">
        <f t="shared" si="51"/>
        <v>65542</v>
      </c>
      <c r="K402" s="42" t="s">
        <v>29</v>
      </c>
    </row>
    <row r="403" spans="9:11" x14ac:dyDescent="0.2">
      <c r="I403" s="43">
        <v>65543</v>
      </c>
      <c r="J403" s="4">
        <f t="shared" si="51"/>
        <v>65543</v>
      </c>
      <c r="K403" s="42" t="s">
        <v>30</v>
      </c>
    </row>
    <row r="404" spans="9:11" x14ac:dyDescent="0.2">
      <c r="I404" s="41">
        <v>65843</v>
      </c>
      <c r="J404" s="4">
        <f t="shared" si="51"/>
        <v>65843</v>
      </c>
      <c r="K404" s="42" t="s">
        <v>27</v>
      </c>
    </row>
    <row r="405" spans="9:11" x14ac:dyDescent="0.2">
      <c r="I405" s="41">
        <v>65844</v>
      </c>
      <c r="J405" s="4">
        <f t="shared" si="51"/>
        <v>65844</v>
      </c>
      <c r="K405" s="42" t="s">
        <v>28</v>
      </c>
    </row>
    <row r="406" spans="9:11" x14ac:dyDescent="0.2">
      <c r="I406" s="43">
        <v>65882</v>
      </c>
      <c r="J406" s="4">
        <f t="shared" si="51"/>
        <v>65882</v>
      </c>
      <c r="K406" s="42" t="s">
        <v>31</v>
      </c>
    </row>
    <row r="407" spans="9:11" x14ac:dyDescent="0.2">
      <c r="I407" s="43">
        <v>65892</v>
      </c>
      <c r="J407" s="4">
        <f t="shared" si="51"/>
        <v>65892</v>
      </c>
      <c r="K407" s="42" t="s">
        <v>29</v>
      </c>
    </row>
    <row r="408" spans="9:11" x14ac:dyDescent="0.2">
      <c r="I408" s="43">
        <v>65893</v>
      </c>
      <c r="J408" s="4">
        <f t="shared" si="51"/>
        <v>65893</v>
      </c>
      <c r="K408" s="42" t="s">
        <v>30</v>
      </c>
    </row>
    <row r="409" spans="9:11" x14ac:dyDescent="0.2">
      <c r="I409" s="41">
        <v>66200</v>
      </c>
      <c r="J409" s="4">
        <f t="shared" si="51"/>
        <v>66200</v>
      </c>
      <c r="K409" s="42" t="s">
        <v>27</v>
      </c>
    </row>
    <row r="410" spans="9:11" x14ac:dyDescent="0.2">
      <c r="I410" s="41">
        <v>66201</v>
      </c>
      <c r="J410" s="4">
        <f t="shared" si="51"/>
        <v>66201</v>
      </c>
      <c r="K410" s="42" t="s">
        <v>28</v>
      </c>
    </row>
    <row r="411" spans="9:11" x14ac:dyDescent="0.2">
      <c r="I411" s="43">
        <v>66239</v>
      </c>
      <c r="J411" s="4">
        <f t="shared" si="51"/>
        <v>66239</v>
      </c>
      <c r="K411" s="42" t="s">
        <v>31</v>
      </c>
    </row>
    <row r="412" spans="9:11" x14ac:dyDescent="0.2">
      <c r="I412" s="43">
        <v>66249</v>
      </c>
      <c r="J412" s="4">
        <f t="shared" si="51"/>
        <v>66249</v>
      </c>
      <c r="K412" s="42" t="s">
        <v>29</v>
      </c>
    </row>
    <row r="413" spans="9:11" x14ac:dyDescent="0.2">
      <c r="I413" s="43">
        <v>66250</v>
      </c>
      <c r="J413" s="4">
        <f t="shared" si="51"/>
        <v>66250</v>
      </c>
      <c r="K413" s="42" t="s">
        <v>30</v>
      </c>
    </row>
    <row r="414" spans="9:11" x14ac:dyDescent="0.2">
      <c r="I414" s="41">
        <v>66585</v>
      </c>
      <c r="J414" s="4">
        <f t="shared" si="51"/>
        <v>66585</v>
      </c>
      <c r="K414" s="42" t="s">
        <v>27</v>
      </c>
    </row>
    <row r="415" spans="9:11" x14ac:dyDescent="0.2">
      <c r="I415" s="41">
        <v>66586</v>
      </c>
      <c r="J415" s="4">
        <f t="shared" si="51"/>
        <v>66586</v>
      </c>
      <c r="K415" s="42" t="s">
        <v>28</v>
      </c>
    </row>
    <row r="416" spans="9:11" x14ac:dyDescent="0.2">
      <c r="I416" s="43">
        <v>66624</v>
      </c>
      <c r="J416" s="4">
        <f t="shared" si="51"/>
        <v>66624</v>
      </c>
      <c r="K416" s="42" t="s">
        <v>31</v>
      </c>
    </row>
    <row r="417" spans="9:11" x14ac:dyDescent="0.2">
      <c r="I417" s="43">
        <v>66634</v>
      </c>
      <c r="J417" s="4">
        <f t="shared" si="51"/>
        <v>66634</v>
      </c>
      <c r="K417" s="42" t="s">
        <v>29</v>
      </c>
    </row>
    <row r="418" spans="9:11" x14ac:dyDescent="0.2">
      <c r="I418" s="43">
        <v>66635</v>
      </c>
      <c r="J418" s="4">
        <f t="shared" si="51"/>
        <v>66635</v>
      </c>
      <c r="K418" s="42" t="s">
        <v>30</v>
      </c>
    </row>
    <row r="419" spans="9:11" x14ac:dyDescent="0.2">
      <c r="I419" s="41">
        <v>66935</v>
      </c>
      <c r="J419" s="4">
        <f t="shared" si="51"/>
        <v>66935</v>
      </c>
      <c r="K419" s="42" t="s">
        <v>27</v>
      </c>
    </row>
    <row r="420" spans="9:11" x14ac:dyDescent="0.2">
      <c r="I420" s="41">
        <v>66936</v>
      </c>
      <c r="J420" s="4">
        <f t="shared" si="51"/>
        <v>66936</v>
      </c>
      <c r="K420" s="42" t="s">
        <v>28</v>
      </c>
    </row>
    <row r="421" spans="9:11" x14ac:dyDescent="0.2">
      <c r="I421" s="43">
        <v>66974</v>
      </c>
      <c r="J421" s="4">
        <f t="shared" si="51"/>
        <v>66974</v>
      </c>
      <c r="K421" s="42" t="s">
        <v>31</v>
      </c>
    </row>
    <row r="422" spans="9:11" x14ac:dyDescent="0.2">
      <c r="I422" s="43">
        <v>66984</v>
      </c>
      <c r="J422" s="4">
        <f t="shared" si="51"/>
        <v>66984</v>
      </c>
      <c r="K422" s="42" t="s">
        <v>29</v>
      </c>
    </row>
    <row r="423" spans="9:11" x14ac:dyDescent="0.2">
      <c r="I423" s="43">
        <v>66985</v>
      </c>
      <c r="J423" s="4">
        <f t="shared" si="51"/>
        <v>66985</v>
      </c>
      <c r="K423" s="42" t="s">
        <v>30</v>
      </c>
    </row>
    <row r="424" spans="9:11" x14ac:dyDescent="0.2">
      <c r="I424" s="41">
        <v>67292</v>
      </c>
      <c r="J424" s="4">
        <f t="shared" si="51"/>
        <v>67292</v>
      </c>
      <c r="K424" s="42" t="s">
        <v>27</v>
      </c>
    </row>
    <row r="425" spans="9:11" x14ac:dyDescent="0.2">
      <c r="I425" s="41">
        <v>67293</v>
      </c>
      <c r="J425" s="4">
        <f t="shared" si="51"/>
        <v>67293</v>
      </c>
      <c r="K425" s="42" t="s">
        <v>28</v>
      </c>
    </row>
    <row r="426" spans="9:11" x14ac:dyDescent="0.2">
      <c r="I426" s="43">
        <v>67331</v>
      </c>
      <c r="J426" s="4">
        <f t="shared" si="51"/>
        <v>67331</v>
      </c>
      <c r="K426" s="42" t="s">
        <v>31</v>
      </c>
    </row>
    <row r="427" spans="9:11" x14ac:dyDescent="0.2">
      <c r="I427" s="43">
        <v>67341</v>
      </c>
      <c r="J427" s="4">
        <f t="shared" si="51"/>
        <v>67341</v>
      </c>
      <c r="K427" s="42" t="s">
        <v>29</v>
      </c>
    </row>
    <row r="428" spans="9:11" x14ac:dyDescent="0.2">
      <c r="I428" s="43">
        <v>67342</v>
      </c>
      <c r="J428" s="4">
        <f t="shared" si="51"/>
        <v>67342</v>
      </c>
      <c r="K428" s="42" t="s">
        <v>30</v>
      </c>
    </row>
    <row r="429" spans="9:11" x14ac:dyDescent="0.2">
      <c r="I429" s="41">
        <v>67677</v>
      </c>
      <c r="J429" s="4">
        <f t="shared" si="51"/>
        <v>67677</v>
      </c>
      <c r="K429" s="42" t="s">
        <v>27</v>
      </c>
    </row>
    <row r="430" spans="9:11" x14ac:dyDescent="0.2">
      <c r="I430" s="41">
        <v>67678</v>
      </c>
      <c r="J430" s="4">
        <f t="shared" si="51"/>
        <v>67678</v>
      </c>
      <c r="K430" s="42" t="s">
        <v>28</v>
      </c>
    </row>
    <row r="431" spans="9:11" x14ac:dyDescent="0.2">
      <c r="I431" s="43">
        <v>67716</v>
      </c>
      <c r="J431" s="4">
        <f t="shared" si="51"/>
        <v>67716</v>
      </c>
      <c r="K431" s="42" t="s">
        <v>31</v>
      </c>
    </row>
    <row r="432" spans="9:11" x14ac:dyDescent="0.2">
      <c r="I432" s="43">
        <v>67726</v>
      </c>
      <c r="J432" s="4">
        <f t="shared" si="51"/>
        <v>67726</v>
      </c>
      <c r="K432" s="42" t="s">
        <v>29</v>
      </c>
    </row>
    <row r="433" spans="9:11" x14ac:dyDescent="0.2">
      <c r="I433" s="43">
        <v>67727</v>
      </c>
      <c r="J433" s="4">
        <f t="shared" si="51"/>
        <v>67727</v>
      </c>
      <c r="K433" s="42" t="s">
        <v>30</v>
      </c>
    </row>
    <row r="434" spans="9:11" x14ac:dyDescent="0.2">
      <c r="I434" s="41">
        <v>68027</v>
      </c>
      <c r="J434" s="4">
        <f t="shared" si="51"/>
        <v>68027</v>
      </c>
      <c r="K434" s="42" t="s">
        <v>27</v>
      </c>
    </row>
    <row r="435" spans="9:11" x14ac:dyDescent="0.2">
      <c r="I435" s="41">
        <v>68028</v>
      </c>
      <c r="J435" s="4">
        <f t="shared" si="51"/>
        <v>68028</v>
      </c>
      <c r="K435" s="42" t="s">
        <v>28</v>
      </c>
    </row>
    <row r="436" spans="9:11" x14ac:dyDescent="0.2">
      <c r="I436" s="43">
        <v>68066</v>
      </c>
      <c r="J436" s="4">
        <f t="shared" si="51"/>
        <v>68066</v>
      </c>
      <c r="K436" s="42" t="s">
        <v>31</v>
      </c>
    </row>
    <row r="437" spans="9:11" x14ac:dyDescent="0.2">
      <c r="I437" s="43">
        <v>68076</v>
      </c>
      <c r="J437" s="4">
        <f t="shared" si="51"/>
        <v>68076</v>
      </c>
      <c r="K437" s="42" t="s">
        <v>29</v>
      </c>
    </row>
    <row r="438" spans="9:11" x14ac:dyDescent="0.2">
      <c r="I438" s="43">
        <v>68077</v>
      </c>
      <c r="J438" s="4">
        <f t="shared" si="51"/>
        <v>68077</v>
      </c>
      <c r="K438" s="42" t="s">
        <v>30</v>
      </c>
    </row>
    <row r="439" spans="9:11" x14ac:dyDescent="0.2">
      <c r="I439" s="41">
        <v>68412</v>
      </c>
      <c r="J439" s="4">
        <f t="shared" si="51"/>
        <v>68412</v>
      </c>
      <c r="K439" s="42" t="s">
        <v>27</v>
      </c>
    </row>
    <row r="440" spans="9:11" x14ac:dyDescent="0.2">
      <c r="I440" s="41">
        <v>68413</v>
      </c>
      <c r="J440" s="4">
        <f t="shared" si="51"/>
        <v>68413</v>
      </c>
      <c r="K440" s="42" t="s">
        <v>28</v>
      </c>
    </row>
    <row r="441" spans="9:11" x14ac:dyDescent="0.2">
      <c r="I441" s="43">
        <v>68451</v>
      </c>
      <c r="J441" s="4">
        <f t="shared" si="51"/>
        <v>68451</v>
      </c>
      <c r="K441" s="42" t="s">
        <v>31</v>
      </c>
    </row>
    <row r="442" spans="9:11" x14ac:dyDescent="0.2">
      <c r="I442" s="43">
        <v>68461</v>
      </c>
      <c r="J442" s="4">
        <f t="shared" si="51"/>
        <v>68461</v>
      </c>
      <c r="K442" s="42" t="s">
        <v>29</v>
      </c>
    </row>
    <row r="443" spans="9:11" x14ac:dyDescent="0.2">
      <c r="I443" s="43">
        <v>68462</v>
      </c>
      <c r="J443" s="4">
        <f t="shared" si="51"/>
        <v>68462</v>
      </c>
      <c r="K443" s="42" t="s">
        <v>30</v>
      </c>
    </row>
    <row r="444" spans="9:11" x14ac:dyDescent="0.2">
      <c r="I444" s="41">
        <v>68769</v>
      </c>
      <c r="J444" s="4">
        <f t="shared" si="51"/>
        <v>68769</v>
      </c>
      <c r="K444" s="42" t="s">
        <v>27</v>
      </c>
    </row>
    <row r="445" spans="9:11" x14ac:dyDescent="0.2">
      <c r="I445" s="41">
        <v>68770</v>
      </c>
      <c r="J445" s="4">
        <f t="shared" si="51"/>
        <v>68770</v>
      </c>
      <c r="K445" s="42" t="s">
        <v>28</v>
      </c>
    </row>
    <row r="446" spans="9:11" x14ac:dyDescent="0.2">
      <c r="I446" s="43">
        <v>68808</v>
      </c>
      <c r="J446" s="4">
        <f t="shared" si="51"/>
        <v>68808</v>
      </c>
      <c r="K446" s="42" t="s">
        <v>31</v>
      </c>
    </row>
    <row r="447" spans="9:11" x14ac:dyDescent="0.2">
      <c r="I447" s="43">
        <v>68818</v>
      </c>
      <c r="J447" s="4">
        <f t="shared" si="51"/>
        <v>68818</v>
      </c>
      <c r="K447" s="42" t="s">
        <v>29</v>
      </c>
    </row>
    <row r="448" spans="9:11" x14ac:dyDescent="0.2">
      <c r="I448" s="43">
        <v>68819</v>
      </c>
      <c r="J448" s="4">
        <f t="shared" si="51"/>
        <v>68819</v>
      </c>
      <c r="K448" s="42" t="s">
        <v>30</v>
      </c>
    </row>
    <row r="449" spans="9:11" x14ac:dyDescent="0.2">
      <c r="I449" s="41">
        <v>69126</v>
      </c>
      <c r="J449" s="4">
        <f t="shared" si="51"/>
        <v>69126</v>
      </c>
      <c r="K449" s="42" t="s">
        <v>27</v>
      </c>
    </row>
    <row r="450" spans="9:11" x14ac:dyDescent="0.2">
      <c r="I450" s="41">
        <v>69127</v>
      </c>
      <c r="J450" s="4">
        <f t="shared" si="51"/>
        <v>69127</v>
      </c>
      <c r="K450" s="42" t="s">
        <v>28</v>
      </c>
    </row>
    <row r="451" spans="9:11" x14ac:dyDescent="0.2">
      <c r="I451" s="43">
        <v>69165</v>
      </c>
      <c r="J451" s="4">
        <f t="shared" si="51"/>
        <v>69165</v>
      </c>
      <c r="K451" s="42" t="s">
        <v>31</v>
      </c>
    </row>
    <row r="452" spans="9:11" x14ac:dyDescent="0.2">
      <c r="I452" s="43">
        <v>69175</v>
      </c>
      <c r="J452" s="4">
        <f t="shared" si="51"/>
        <v>69175</v>
      </c>
      <c r="K452" s="42" t="s">
        <v>29</v>
      </c>
    </row>
    <row r="453" spans="9:11" x14ac:dyDescent="0.2">
      <c r="I453" s="43">
        <v>69176</v>
      </c>
      <c r="J453" s="4">
        <f t="shared" ref="J453:J508" si="52">I453</f>
        <v>69176</v>
      </c>
      <c r="K453" s="42" t="s">
        <v>30</v>
      </c>
    </row>
    <row r="454" spans="9:11" x14ac:dyDescent="0.2">
      <c r="I454" s="41">
        <v>69504</v>
      </c>
      <c r="J454" s="4">
        <f t="shared" si="52"/>
        <v>69504</v>
      </c>
      <c r="K454" s="42" t="s">
        <v>27</v>
      </c>
    </row>
    <row r="455" spans="9:11" x14ac:dyDescent="0.2">
      <c r="I455" s="41">
        <v>69505</v>
      </c>
      <c r="J455" s="4">
        <f t="shared" si="52"/>
        <v>69505</v>
      </c>
      <c r="K455" s="42" t="s">
        <v>28</v>
      </c>
    </row>
    <row r="456" spans="9:11" x14ac:dyDescent="0.2">
      <c r="I456" s="43">
        <v>69543</v>
      </c>
      <c r="J456" s="4">
        <f t="shared" si="52"/>
        <v>69543</v>
      </c>
      <c r="K456" s="42" t="s">
        <v>31</v>
      </c>
    </row>
    <row r="457" spans="9:11" x14ac:dyDescent="0.2">
      <c r="I457" s="43">
        <v>69553</v>
      </c>
      <c r="J457" s="4">
        <f t="shared" si="52"/>
        <v>69553</v>
      </c>
      <c r="K457" s="42" t="s">
        <v>29</v>
      </c>
    </row>
    <row r="458" spans="9:11" x14ac:dyDescent="0.2">
      <c r="I458" s="43">
        <v>69554</v>
      </c>
      <c r="J458" s="4">
        <f t="shared" si="52"/>
        <v>69554</v>
      </c>
      <c r="K458" s="42" t="s">
        <v>30</v>
      </c>
    </row>
    <row r="459" spans="9:11" x14ac:dyDescent="0.2">
      <c r="I459" s="41">
        <v>69861</v>
      </c>
      <c r="J459" s="4">
        <f t="shared" si="52"/>
        <v>69861</v>
      </c>
      <c r="K459" s="42" t="s">
        <v>27</v>
      </c>
    </row>
    <row r="460" spans="9:11" x14ac:dyDescent="0.2">
      <c r="I460" s="41">
        <v>69862</v>
      </c>
      <c r="J460" s="4">
        <f t="shared" si="52"/>
        <v>69862</v>
      </c>
      <c r="K460" s="42" t="s">
        <v>28</v>
      </c>
    </row>
    <row r="461" spans="9:11" x14ac:dyDescent="0.2">
      <c r="I461" s="43">
        <v>69900</v>
      </c>
      <c r="J461" s="4">
        <f t="shared" si="52"/>
        <v>69900</v>
      </c>
      <c r="K461" s="42" t="s">
        <v>31</v>
      </c>
    </row>
    <row r="462" spans="9:11" x14ac:dyDescent="0.2">
      <c r="I462" s="43">
        <v>69910</v>
      </c>
      <c r="J462" s="4">
        <f t="shared" si="52"/>
        <v>69910</v>
      </c>
      <c r="K462" s="42" t="s">
        <v>29</v>
      </c>
    </row>
    <row r="463" spans="9:11" x14ac:dyDescent="0.2">
      <c r="I463" s="43">
        <v>69911</v>
      </c>
      <c r="J463" s="4">
        <f t="shared" si="52"/>
        <v>69911</v>
      </c>
      <c r="K463" s="42" t="s">
        <v>30</v>
      </c>
    </row>
    <row r="464" spans="9:11" x14ac:dyDescent="0.2">
      <c r="I464" s="41">
        <v>70218</v>
      </c>
      <c r="J464" s="4">
        <f t="shared" si="52"/>
        <v>70218</v>
      </c>
      <c r="K464" s="42" t="s">
        <v>27</v>
      </c>
    </row>
    <row r="465" spans="9:11" x14ac:dyDescent="0.2">
      <c r="I465" s="41">
        <v>70219</v>
      </c>
      <c r="J465" s="4">
        <f t="shared" si="52"/>
        <v>70219</v>
      </c>
      <c r="K465" s="42" t="s">
        <v>28</v>
      </c>
    </row>
    <row r="466" spans="9:11" x14ac:dyDescent="0.2">
      <c r="I466" s="43">
        <v>70257</v>
      </c>
      <c r="J466" s="4">
        <f t="shared" si="52"/>
        <v>70257</v>
      </c>
      <c r="K466" s="42" t="s">
        <v>31</v>
      </c>
    </row>
    <row r="467" spans="9:11" x14ac:dyDescent="0.2">
      <c r="I467" s="43">
        <v>70267</v>
      </c>
      <c r="J467" s="4">
        <f t="shared" si="52"/>
        <v>70267</v>
      </c>
      <c r="K467" s="42" t="s">
        <v>29</v>
      </c>
    </row>
    <row r="468" spans="9:11" x14ac:dyDescent="0.2">
      <c r="I468" s="43">
        <v>70268</v>
      </c>
      <c r="J468" s="4">
        <f t="shared" si="52"/>
        <v>70268</v>
      </c>
      <c r="K468" s="42" t="s">
        <v>30</v>
      </c>
    </row>
    <row r="469" spans="9:11" x14ac:dyDescent="0.2">
      <c r="I469" s="41">
        <v>70596</v>
      </c>
      <c r="J469" s="4">
        <f t="shared" si="52"/>
        <v>70596</v>
      </c>
      <c r="K469" s="42" t="s">
        <v>27</v>
      </c>
    </row>
    <row r="470" spans="9:11" x14ac:dyDescent="0.2">
      <c r="I470" s="41">
        <v>70597</v>
      </c>
      <c r="J470" s="4">
        <f t="shared" si="52"/>
        <v>70597</v>
      </c>
      <c r="K470" s="42" t="s">
        <v>28</v>
      </c>
    </row>
    <row r="471" spans="9:11" x14ac:dyDescent="0.2">
      <c r="I471" s="43">
        <v>70635</v>
      </c>
      <c r="J471" s="4">
        <f t="shared" si="52"/>
        <v>70635</v>
      </c>
      <c r="K471" s="42" t="s">
        <v>31</v>
      </c>
    </row>
    <row r="472" spans="9:11" x14ac:dyDescent="0.2">
      <c r="I472" s="43">
        <v>70645</v>
      </c>
      <c r="J472" s="4">
        <f t="shared" si="52"/>
        <v>70645</v>
      </c>
      <c r="K472" s="42" t="s">
        <v>29</v>
      </c>
    </row>
    <row r="473" spans="9:11" x14ac:dyDescent="0.2">
      <c r="I473" s="43">
        <v>70646</v>
      </c>
      <c r="J473" s="4">
        <f t="shared" si="52"/>
        <v>70646</v>
      </c>
      <c r="K473" s="42" t="s">
        <v>30</v>
      </c>
    </row>
    <row r="474" spans="9:11" x14ac:dyDescent="0.2">
      <c r="I474" s="41">
        <v>70953</v>
      </c>
      <c r="J474" s="4">
        <f t="shared" si="52"/>
        <v>70953</v>
      </c>
      <c r="K474" s="42" t="s">
        <v>27</v>
      </c>
    </row>
    <row r="475" spans="9:11" x14ac:dyDescent="0.2">
      <c r="I475" s="41">
        <v>70954</v>
      </c>
      <c r="J475" s="4">
        <f t="shared" si="52"/>
        <v>70954</v>
      </c>
      <c r="K475" s="42" t="s">
        <v>28</v>
      </c>
    </row>
    <row r="476" spans="9:11" x14ac:dyDescent="0.2">
      <c r="I476" s="43">
        <v>70992</v>
      </c>
      <c r="J476" s="4">
        <f t="shared" si="52"/>
        <v>70992</v>
      </c>
      <c r="K476" s="42" t="s">
        <v>31</v>
      </c>
    </row>
    <row r="477" spans="9:11" x14ac:dyDescent="0.2">
      <c r="I477" s="43">
        <v>71002</v>
      </c>
      <c r="J477" s="4">
        <f t="shared" si="52"/>
        <v>71002</v>
      </c>
      <c r="K477" s="42" t="s">
        <v>29</v>
      </c>
    </row>
    <row r="478" spans="9:11" x14ac:dyDescent="0.2">
      <c r="I478" s="43">
        <v>71003</v>
      </c>
      <c r="J478" s="4">
        <f t="shared" si="52"/>
        <v>71003</v>
      </c>
      <c r="K478" s="42" t="s">
        <v>30</v>
      </c>
    </row>
    <row r="479" spans="9:11" x14ac:dyDescent="0.2">
      <c r="I479" s="41">
        <v>71338</v>
      </c>
      <c r="J479" s="4">
        <f t="shared" si="52"/>
        <v>71338</v>
      </c>
      <c r="K479" s="42" t="s">
        <v>27</v>
      </c>
    </row>
    <row r="480" spans="9:11" x14ac:dyDescent="0.2">
      <c r="I480" s="41">
        <v>71339</v>
      </c>
      <c r="J480" s="4">
        <f t="shared" si="52"/>
        <v>71339</v>
      </c>
      <c r="K480" s="42" t="s">
        <v>28</v>
      </c>
    </row>
    <row r="481" spans="9:11" x14ac:dyDescent="0.2">
      <c r="I481" s="43">
        <v>71377</v>
      </c>
      <c r="J481" s="4">
        <f t="shared" si="52"/>
        <v>71377</v>
      </c>
      <c r="K481" s="42" t="s">
        <v>31</v>
      </c>
    </row>
    <row r="482" spans="9:11" x14ac:dyDescent="0.2">
      <c r="I482" s="43">
        <v>71387</v>
      </c>
      <c r="J482" s="4">
        <f t="shared" si="52"/>
        <v>71387</v>
      </c>
      <c r="K482" s="42" t="s">
        <v>29</v>
      </c>
    </row>
    <row r="483" spans="9:11" x14ac:dyDescent="0.2">
      <c r="I483" s="43">
        <v>71388</v>
      </c>
      <c r="J483" s="4">
        <f t="shared" si="52"/>
        <v>71388</v>
      </c>
      <c r="K483" s="42" t="s">
        <v>30</v>
      </c>
    </row>
    <row r="484" spans="9:11" x14ac:dyDescent="0.2">
      <c r="I484" s="41">
        <v>71695</v>
      </c>
      <c r="J484" s="4">
        <f t="shared" si="52"/>
        <v>71695</v>
      </c>
      <c r="K484" s="42" t="s">
        <v>27</v>
      </c>
    </row>
    <row r="485" spans="9:11" x14ac:dyDescent="0.2">
      <c r="I485" s="41">
        <v>71696</v>
      </c>
      <c r="J485" s="4">
        <f t="shared" si="52"/>
        <v>71696</v>
      </c>
      <c r="K485" s="42" t="s">
        <v>28</v>
      </c>
    </row>
    <row r="486" spans="9:11" x14ac:dyDescent="0.2">
      <c r="I486" s="43">
        <v>71734</v>
      </c>
      <c r="J486" s="4">
        <f t="shared" si="52"/>
        <v>71734</v>
      </c>
      <c r="K486" s="42" t="s">
        <v>31</v>
      </c>
    </row>
    <row r="487" spans="9:11" x14ac:dyDescent="0.2">
      <c r="I487" s="43">
        <v>71744</v>
      </c>
      <c r="J487" s="4">
        <f t="shared" si="52"/>
        <v>71744</v>
      </c>
      <c r="K487" s="42" t="s">
        <v>29</v>
      </c>
    </row>
    <row r="488" spans="9:11" x14ac:dyDescent="0.2">
      <c r="I488" s="43">
        <v>71745</v>
      </c>
      <c r="J488" s="4">
        <f t="shared" si="52"/>
        <v>71745</v>
      </c>
      <c r="K488" s="42" t="s">
        <v>30</v>
      </c>
    </row>
    <row r="489" spans="9:11" x14ac:dyDescent="0.2">
      <c r="I489" s="41">
        <v>72045</v>
      </c>
      <c r="J489" s="4">
        <f t="shared" si="52"/>
        <v>72045</v>
      </c>
      <c r="K489" s="42" t="s">
        <v>27</v>
      </c>
    </row>
    <row r="490" spans="9:11" x14ac:dyDescent="0.2">
      <c r="I490" s="41">
        <v>72046</v>
      </c>
      <c r="J490" s="4">
        <f t="shared" si="52"/>
        <v>72046</v>
      </c>
      <c r="K490" s="42" t="s">
        <v>28</v>
      </c>
    </row>
    <row r="491" spans="9:11" x14ac:dyDescent="0.2">
      <c r="I491" s="43">
        <v>72084</v>
      </c>
      <c r="J491" s="4">
        <f t="shared" si="52"/>
        <v>72084</v>
      </c>
      <c r="K491" s="42" t="s">
        <v>31</v>
      </c>
    </row>
    <row r="492" spans="9:11" x14ac:dyDescent="0.2">
      <c r="I492" s="43">
        <v>72094</v>
      </c>
      <c r="J492" s="4">
        <f t="shared" si="52"/>
        <v>72094</v>
      </c>
      <c r="K492" s="42" t="s">
        <v>29</v>
      </c>
    </row>
    <row r="493" spans="9:11" x14ac:dyDescent="0.2">
      <c r="I493" s="43">
        <v>72095</v>
      </c>
      <c r="J493" s="4">
        <f t="shared" si="52"/>
        <v>72095</v>
      </c>
      <c r="K493" s="42" t="s">
        <v>30</v>
      </c>
    </row>
    <row r="494" spans="9:11" x14ac:dyDescent="0.2">
      <c r="I494" s="41">
        <v>72430</v>
      </c>
      <c r="J494" s="4">
        <f t="shared" si="52"/>
        <v>72430</v>
      </c>
      <c r="K494" s="42" t="s">
        <v>27</v>
      </c>
    </row>
    <row r="495" spans="9:11" x14ac:dyDescent="0.2">
      <c r="I495" s="41">
        <v>72431</v>
      </c>
      <c r="J495" s="4">
        <f t="shared" si="52"/>
        <v>72431</v>
      </c>
      <c r="K495" s="42" t="s">
        <v>28</v>
      </c>
    </row>
    <row r="496" spans="9:11" x14ac:dyDescent="0.2">
      <c r="I496" s="43">
        <v>72469</v>
      </c>
      <c r="J496" s="4">
        <f t="shared" si="52"/>
        <v>72469</v>
      </c>
      <c r="K496" s="42" t="s">
        <v>31</v>
      </c>
    </row>
    <row r="497" spans="9:11" x14ac:dyDescent="0.2">
      <c r="I497" s="43">
        <v>72479</v>
      </c>
      <c r="J497" s="4">
        <f t="shared" si="52"/>
        <v>72479</v>
      </c>
      <c r="K497" s="42" t="s">
        <v>29</v>
      </c>
    </row>
    <row r="498" spans="9:11" x14ac:dyDescent="0.2">
      <c r="I498" s="43">
        <v>72480</v>
      </c>
      <c r="J498" s="4">
        <f t="shared" si="52"/>
        <v>72480</v>
      </c>
      <c r="K498" s="42" t="s">
        <v>30</v>
      </c>
    </row>
    <row r="499" spans="9:11" x14ac:dyDescent="0.2">
      <c r="I499" s="41">
        <v>72787</v>
      </c>
      <c r="J499" s="4">
        <f t="shared" si="52"/>
        <v>72787</v>
      </c>
      <c r="K499" s="42" t="s">
        <v>27</v>
      </c>
    </row>
    <row r="500" spans="9:11" x14ac:dyDescent="0.2">
      <c r="I500" s="41">
        <v>72788</v>
      </c>
      <c r="J500" s="4">
        <f t="shared" si="52"/>
        <v>72788</v>
      </c>
      <c r="K500" s="42" t="s">
        <v>28</v>
      </c>
    </row>
    <row r="501" spans="9:11" x14ac:dyDescent="0.2">
      <c r="I501" s="43">
        <v>72826</v>
      </c>
      <c r="J501" s="4">
        <f t="shared" si="52"/>
        <v>72826</v>
      </c>
      <c r="K501" s="42" t="s">
        <v>31</v>
      </c>
    </row>
    <row r="502" spans="9:11" x14ac:dyDescent="0.2">
      <c r="I502" s="43">
        <v>72836</v>
      </c>
      <c r="J502" s="4">
        <f t="shared" si="52"/>
        <v>72836</v>
      </c>
      <c r="K502" s="42" t="s">
        <v>29</v>
      </c>
    </row>
    <row r="503" spans="9:11" x14ac:dyDescent="0.2">
      <c r="I503" s="43">
        <v>72837</v>
      </c>
      <c r="J503" s="4">
        <f t="shared" si="52"/>
        <v>72837</v>
      </c>
      <c r="K503" s="42" t="s">
        <v>30</v>
      </c>
    </row>
    <row r="504" spans="9:11" x14ac:dyDescent="0.2">
      <c r="I504" s="41">
        <v>73137</v>
      </c>
      <c r="J504" s="4">
        <f t="shared" si="52"/>
        <v>73137</v>
      </c>
      <c r="K504" s="42" t="s">
        <v>27</v>
      </c>
    </row>
    <row r="505" spans="9:11" x14ac:dyDescent="0.2">
      <c r="I505" s="41">
        <v>73138</v>
      </c>
      <c r="J505" s="4">
        <f t="shared" si="52"/>
        <v>73138</v>
      </c>
      <c r="K505" s="42" t="s">
        <v>28</v>
      </c>
    </row>
    <row r="506" spans="9:11" x14ac:dyDescent="0.2">
      <c r="I506" s="43">
        <v>73176</v>
      </c>
      <c r="J506" s="4">
        <f t="shared" si="52"/>
        <v>73176</v>
      </c>
      <c r="K506" s="42" t="s">
        <v>31</v>
      </c>
    </row>
    <row r="507" spans="9:11" x14ac:dyDescent="0.2">
      <c r="I507" s="43">
        <v>73186</v>
      </c>
      <c r="J507" s="4">
        <f t="shared" si="52"/>
        <v>73186</v>
      </c>
      <c r="K507" s="42" t="s">
        <v>29</v>
      </c>
    </row>
    <row r="508" spans="9:11" ht="13.5" thickBot="1" x14ac:dyDescent="0.25">
      <c r="I508" s="44">
        <v>73187</v>
      </c>
      <c r="J508" s="45">
        <f t="shared" si="52"/>
        <v>73187</v>
      </c>
      <c r="K508" s="46" t="s">
        <v>30</v>
      </c>
    </row>
    <row r="509" spans="9:11" x14ac:dyDescent="0.2">
      <c r="I509" s="71"/>
      <c r="J509" s="72"/>
      <c r="K509" s="42"/>
    </row>
  </sheetData>
  <mergeCells count="14">
    <mergeCell ref="BQ3:BS3"/>
    <mergeCell ref="BI2:BT2"/>
    <mergeCell ref="AK3:AM3"/>
    <mergeCell ref="AQ3:AS3"/>
    <mergeCell ref="AV2:BG2"/>
    <mergeCell ref="AX3:AZ3"/>
    <mergeCell ref="BD3:BF3"/>
    <mergeCell ref="BK3:BM3"/>
    <mergeCell ref="V2:AG2"/>
    <mergeCell ref="AI2:AT2"/>
    <mergeCell ref="I3:K3"/>
    <mergeCell ref="X3:Z3"/>
    <mergeCell ref="AD3:AF3"/>
    <mergeCell ref="I2:K2"/>
  </mergeCells>
  <phoneticPr fontId="13" type="noConversion"/>
  <pageMargins left="0.75" right="0.75" top="1" bottom="1" header="0.5" footer="0.5"/>
  <pageSetup paperSize="9" orientation="portrait" horizontalDpi="300" verticalDpi="300" r:id="rId1"/>
  <headerFooter alignWithMargins="0">
    <oddFooter>&amp;C &amp;R_x000D_&amp;1#&amp;"Calibri"&amp;12&amp;KFF0000 INTERNAL</oddFooter>
  </headerFooter>
</worksheet>
</file>

<file path=docMetadata/LabelInfo.xml><?xml version="1.0" encoding="utf-8"?>
<clbl:labelList xmlns:clbl="http://schemas.microsoft.com/office/2020/mipLabelMetadata">
  <clbl:label id="{9130603a-6ca2-4966-93fc-60f9b23d8304}" enabled="1" method="Standard" siteId="{08378841-ca71-4b8d-a15e-0fdc9842c13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2</vt:i4>
      </vt:variant>
    </vt:vector>
  </HeadingPairs>
  <TitlesOfParts>
    <vt:vector size="9" baseType="lpstr">
      <vt:lpstr>Invulblad</vt:lpstr>
      <vt:lpstr>kalender</vt:lpstr>
      <vt:lpstr>Jaaroverzicht 1 Ploeg</vt:lpstr>
      <vt:lpstr>Jaaroverzicht 3 Ploegen</vt:lpstr>
      <vt:lpstr>jan-jun</vt:lpstr>
      <vt:lpstr>juni-dec</vt:lpstr>
      <vt:lpstr>ingave</vt:lpstr>
      <vt:lpstr>jaar</vt:lpstr>
      <vt:lpstr>tabel</vt:lpstr>
    </vt:vector>
  </TitlesOfParts>
  <Company>BAYER Antwerpen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Smedt, Yoran</dc:creator>
  <cp:keywords>PUBLIC;</cp:keywords>
  <cp:lastModifiedBy>De Smedt, Yoran</cp:lastModifiedBy>
  <cp:lastPrinted>2021-10-29T08:41:00Z</cp:lastPrinted>
  <dcterms:created xsi:type="dcterms:W3CDTF">2002-12-17T06:26:50Z</dcterms:created>
  <dcterms:modified xsi:type="dcterms:W3CDTF">2025-02-14T13:09:36Z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FOXClassification">
    <vt:lpwstr>PUBLIC</vt:lpwstr>
  </property>
</Properties>
</file>